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10.11.32.139\common\VCT\Smart Monitoring\SMART Monitoring FY2017\VN version\"/>
    </mc:Choice>
  </mc:AlternateContent>
  <bookViews>
    <workbookView xWindow="0" yWindow="0" windowWidth="16005" windowHeight="5010" firstSheet="2" activeTab="2"/>
  </bookViews>
  <sheets>
    <sheet name="HTC cơ sở và KN tiếp cận" sheetId="3" r:id="rId1"/>
    <sheet name="HTC IEC &amp; Công cụ hỗ trợ TV" sheetId="11" r:id="rId2"/>
    <sheet name="HTC lưu trữ hồ sơ và QL dữ liệu" sheetId="1" r:id="rId3"/>
    <sheet name="Overall results" sheetId="7" state="hidden" r:id="rId4"/>
    <sheet name="HTC kết nối TCCĐ và YT CS" sheetId="6" r:id="rId5"/>
    <sheet name="HTC quản lý theo dõi chuyển gửi" sheetId="4" r:id="rId6"/>
    <sheet name="HTC Xét nghiệm" sheetId="5" r:id="rId7"/>
    <sheet name="HTC Nhân sự" sheetId="8" r:id="rId8"/>
    <sheet name="Kết quả tổng hợp" sheetId="10" r:id="rId9"/>
  </sheets>
  <definedNames>
    <definedName name="OLE_LINK1" localSheetId="2">'HTC lưu trữ hồ sơ và QL dữ liệu'!$B$4</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35" i="5" l="1"/>
  <c r="C22" i="3"/>
  <c r="C15" i="8" l="1"/>
  <c r="C14" i="8"/>
  <c r="C34" i="5" l="1"/>
  <c r="C31" i="1" l="1"/>
  <c r="C24" i="1"/>
  <c r="C17" i="1"/>
  <c r="C32" i="1" s="1"/>
  <c r="C33" i="1" s="1"/>
  <c r="C14" i="3" l="1"/>
  <c r="C19" i="11"/>
  <c r="C25" i="11"/>
  <c r="C12" i="11" l="1"/>
  <c r="C26" i="11" s="1"/>
  <c r="C27" i="11" s="1"/>
  <c r="B4" i="10" s="1"/>
  <c r="C20" i="3" l="1"/>
  <c r="C21" i="6" l="1"/>
  <c r="C15" i="6" l="1"/>
  <c r="C23" i="4"/>
  <c r="C14" i="4"/>
  <c r="C22" i="6" l="1"/>
  <c r="C24" i="4"/>
  <c r="C25" i="4" s="1"/>
  <c r="C21" i="3"/>
  <c r="C8" i="7" l="1"/>
  <c r="B8" i="7" s="1"/>
  <c r="C23" i="6"/>
  <c r="B6" i="10" s="1"/>
  <c r="C6" i="7"/>
  <c r="B6" i="7" s="1"/>
  <c r="C7" i="7"/>
  <c r="B7" i="7" s="1"/>
  <c r="B8" i="10"/>
  <c r="C5" i="7"/>
  <c r="B5" i="7" s="1"/>
  <c r="B3" i="10"/>
  <c r="C9" i="7"/>
  <c r="B9" i="7" s="1"/>
  <c r="C4" i="7"/>
  <c r="B4" i="7" s="1"/>
  <c r="B7" i="10"/>
  <c r="B5" i="10" l="1"/>
  <c r="C3" i="7"/>
  <c r="B3" i="7" s="1"/>
  <c r="B9" i="10"/>
</calcChain>
</file>

<file path=xl/sharedStrings.xml><?xml version="1.0" encoding="utf-8"?>
<sst xmlns="http://schemas.openxmlformats.org/spreadsheetml/2006/main" count="247" uniqueCount="150">
  <si>
    <t>CLIENT PROFILES REVIEW</t>
  </si>
  <si>
    <t>STRUCTURE AND ACCESS</t>
  </si>
  <si>
    <t>LAB</t>
  </si>
  <si>
    <t>HUMAN RESOURCES</t>
  </si>
  <si>
    <t>Score</t>
  </si>
  <si>
    <t>Total</t>
  </si>
  <si>
    <t>REFERRAL &amp; LINKAGES</t>
  </si>
  <si>
    <t>COMMUNITY LINKAGE &amp; ENGAGEMENT</t>
  </si>
  <si>
    <t>RECORDS KEEPING &amp; DATA MANAGEMENT</t>
  </si>
  <si>
    <t>%</t>
  </si>
  <si>
    <t xml:space="preserve">Thời gian: _ _ /_ _ /_ _ _ _  </t>
  </si>
  <si>
    <t xml:space="preserve">A. Kết nối với các dịch vụ chuyển gửi, bao gồm các đơn vị chăm sóc và điều trị HIV và Lao </t>
  </si>
  <si>
    <t>Có</t>
  </si>
  <si>
    <t>Không</t>
  </si>
  <si>
    <t>Ghi chú</t>
  </si>
  <si>
    <t>Điểm</t>
  </si>
  <si>
    <t>Không = 0</t>
  </si>
  <si>
    <t>Có = 1</t>
  </si>
  <si>
    <t>Kiểm tra những mục sau bằng cách quan sát hoặc đặt câu hỏi</t>
  </si>
  <si>
    <t xml:space="preserve">TỔNG ĐIỂM (A) </t>
  </si>
  <si>
    <t xml:space="preserve">TỔNG ĐIỂM= </t>
  </si>
  <si>
    <t xml:space="preserve">TỔNG ĐIỂM (B) </t>
  </si>
  <si>
    <t>Kiểm tra những mục sau</t>
  </si>
  <si>
    <t xml:space="preserve">TỔNG ĐIỂM = </t>
  </si>
  <si>
    <t xml:space="preserve">TỔNG ĐIỂM (C) </t>
  </si>
  <si>
    <t>Quan sát và thảo luận để kiểm tra những mục sau</t>
  </si>
  <si>
    <t>TỔNG ĐIỂM (A)</t>
  </si>
  <si>
    <t>Tên/Mã cơ sở TVXN HIV: _ _ _ _ _ _ _ _ _ _ _ _ _ _ _ _ _ _ _ _ Người đánh giá: _ _ _ _ _ _ _ _ _ _ _ _ _ _ _ _ _ _ _ _</t>
  </si>
  <si>
    <t>Kiểm tra các mục sau:</t>
  </si>
  <si>
    <t>Quan sát và thảo luận để kiểm tra các mục dưới đây</t>
  </si>
  <si>
    <t xml:space="preserve">Kiểm tra những mục sau bằng cách quan sát hoặc đặt câu hỏi/xem xét số liệu TVXN HIV trong Báo cáo Dữ liệu Chung </t>
  </si>
  <si>
    <t>TVXN HIV - NHÂN SỰ</t>
  </si>
  <si>
    <t>B. Khả năng tiếp cận</t>
  </si>
  <si>
    <r>
      <t xml:space="preserve">Kiểm tra các mục dưới đây để xem </t>
    </r>
    <r>
      <rPr>
        <b/>
        <sz val="11"/>
        <color rgb="FF000000"/>
        <rFont val="Calibri"/>
        <family val="2"/>
        <scheme val="minor"/>
      </rPr>
      <t>sự sẵn có</t>
    </r>
    <r>
      <rPr>
        <sz val="11"/>
        <color rgb="FF000000"/>
        <rFont val="Calibri"/>
        <family val="2"/>
        <scheme val="minor"/>
      </rPr>
      <t xml:space="preserve"> của hệ thống ghi chép, lưu trữ hồ sơ</t>
    </r>
  </si>
  <si>
    <r>
      <t xml:space="preserve">Kiểm tra những mục sau để xem </t>
    </r>
    <r>
      <rPr>
        <b/>
        <sz val="11"/>
        <color rgb="FF000000"/>
        <rFont val="Calibri"/>
        <family val="2"/>
        <scheme val="minor"/>
      </rPr>
      <t>sự hoàn thiện và cập nhật</t>
    </r>
    <r>
      <rPr>
        <sz val="11"/>
        <color rgb="FF000000"/>
        <rFont val="Calibri"/>
        <family val="2"/>
        <scheme val="minor"/>
      </rPr>
      <t xml:space="preserve"> của hồ sơ/việc nhập dữ liệu </t>
    </r>
  </si>
  <si>
    <t>B. Theo dõi tiếp theo và theo dõi hệ thống</t>
  </si>
  <si>
    <t>Cơ sở cập nhật số liệu chuyển gửi và chuyển gửi thành công hàng tháng, hàng quý và nửa năm (ít nhất đối với chuyển gửi đến dịch vụ chăm sóc và điều trị) nhằm phân tích dữ liệu cho việc cải thiện chương trình và báo cáo</t>
  </si>
  <si>
    <t xml:space="preserve">Có theo dõi ghi chép và báo cáo tình hình sử dụng sinh phẩm xét nghiệm nhằm mục đích quản lý, ước tính và cung ứng hàng quý  </t>
  </si>
  <si>
    <t>TVXN HIV - CƠ SỞ VÀ KHẢ NĂNG TIẾP CẬN DỊCH VỤ</t>
  </si>
  <si>
    <t>A. Cơ sở</t>
  </si>
  <si>
    <t>A.  Hệ thống ghi chép, lưu trữ hồ sơ</t>
  </si>
  <si>
    <t>B. Quản lý dữ liệu</t>
  </si>
  <si>
    <t>TVXN HIV - KẾT NỐI VỚI CHƯƠNG TRÌNH TIẾP CẬN CỘNG ĐỒNG VÀ Y TẾ CƠ SỞ</t>
  </si>
  <si>
    <t xml:space="preserve">A. Kết nối với các chương trình tiếp cận cộng đồng và mạng lưới y tế cơ sở </t>
  </si>
  <si>
    <t xml:space="preserve">TỶ LỆ </t>
  </si>
  <si>
    <t>TỶ LỆ</t>
  </si>
  <si>
    <t>Bảng đánh giá nhu cầu hỗ trợ kĩ thuật trong TVXN HIV</t>
  </si>
  <si>
    <t xml:space="preserve">B. Hệ thống theo dõi phản hồi với các chương trình tiếp cận và mạng lưới y tế </t>
  </si>
  <si>
    <t>Có khu vực rửa tay  cho nhân viên</t>
  </si>
  <si>
    <t>TVXN HIV - TÀI LIỆU TRUYỀN THÔNG VÀ CÔNG CỤ HỖ TRỢ TƯ VẤN</t>
  </si>
  <si>
    <t>A. Tài liệu truyền thông</t>
  </si>
  <si>
    <t xml:space="preserve">Công cụ hỗ trợ tư vấn sẵn có tại cơ sở </t>
  </si>
  <si>
    <t>Báo cáo quý được lưu tại cơ sở theo quy định của nhà nước và của dự án</t>
  </si>
  <si>
    <t xml:space="preserve">Cơ sở sử dụng biểu mẫu chuyển gửi cung cấp cho bệnh nhân mang đến cơ sở chuyển gửi để theo dõi chuyển gửi, ít nhất đối với chuyển gửi đến dịch vụ chăm sóc và điều trị (Không áp dụng cho các trường hợp KH chuyển gửi chăm sóc và điều trị trong cơ sở lồng ghép- hoặc các cơ sở đã triển khai kết nối bằng phần mềm)  </t>
  </si>
  <si>
    <t>Cơ sở đang triển khai hệ thống quản lý trường hợp (thông qua hỗ trợ từ các nhân viên tiếp cận cộng đồng hoặc nhân viên y tế cơ sở) để hỗ trợ theo dõi và thúc đẩy việc khách hàng quay lại nhận kết quả xét nghiệm và thúc đẩy kết nối bệnh nhân HIV tới các dịch vụ chăm sóc và điều trị</t>
  </si>
  <si>
    <t>Cơ sở có danh sách liên hệ/danh bạ của các dịch vụ chăm sóc và điều trị HIV cập nhật (với đầy đủ thông tin về địa điểm, thời gian làm việc, điện thoại liên hệ) để thực hiện việc chuyển gửi</t>
  </si>
  <si>
    <t xml:space="preserve">N/A khi 100% các trường hợp chuyển gửi lựa chọn đăng ký vào PKNT lồng ghép tại cơ sở </t>
  </si>
  <si>
    <t xml:space="preserve">TVXN HIV - GHI CHÉP, LƯU TRỮ HỒ SƠ VÀ QUẢN LÝ DỮ LIỆU </t>
  </si>
  <si>
    <t xml:space="preserve">N/A trong trường hợp không có chương trình tiếp cận cộng đồng hoạt động trên địa bàn </t>
  </si>
  <si>
    <t>TVXN HIV - QUẢN LÝ THEO DÕI KẾT NỐI TỚI DỊCH VỤ CHUYỂN GỬI</t>
  </si>
  <si>
    <t>TVXN HIV - XÉT NGHIỆM</t>
  </si>
  <si>
    <t>Có tài liệu truyền thông hoặc thẻ tiếp thị (card visit) nhằm quảng bá hoạt động của cơ sở</t>
  </si>
  <si>
    <t xml:space="preserve">Cơ sở có kết nối với mạng lưới tiếp cận cộng đồng trong khu vực để tiếp cận với nhóm khách hàng nguy cơ cao </t>
  </si>
  <si>
    <t>Cơ sở có kết nối với mạng lưới y tế cơ sở trên địa bàn để quảng bá dịch vụ và tiếp cận khách hàng có nguy cơ qua nguồn này</t>
  </si>
  <si>
    <t>IEC &amp; CÔNG CỤ HỖ TRỢ TƯ VẤN</t>
  </si>
  <si>
    <t>CƠ SỞ VÀ KHẢ NĂNG TIẾP CẬN DỊCH VỤ</t>
  </si>
  <si>
    <t>GHI CHÉP, LƯU TRỮ HỒ SƠ và QUẢN LÝ DỮ LIỆU</t>
  </si>
  <si>
    <t xml:space="preserve">
KẾT NỐI VỚI CHƯƠNG TRÌNH TIẾP CẬN CỘNG ĐỒNG VÀ Y TẾ CƠ SỞ</t>
  </si>
  <si>
    <t>QUẢN LÝ THEO DÕI KẾT NỐI TỚI DỊCH VỤ CHUYỂN GỬI</t>
  </si>
  <si>
    <t>XÉT NGHIỆM</t>
  </si>
  <si>
    <t>NHÂN SỰ</t>
  </si>
  <si>
    <t>Cơ sở</t>
  </si>
  <si>
    <t>Tiêu chuẩn</t>
  </si>
  <si>
    <t>Có tài liệu truyền thông nhằm hỗ trợ khách hàng sau xét nghiệm</t>
  </si>
  <si>
    <t>Nhân viên cơ sở có thể nêu tên và mô tả cách sử dụng của các công cụ hỗ trợ tư vấn</t>
  </si>
  <si>
    <t>B. Công cụ hỗ trợ</t>
  </si>
  <si>
    <t xml:space="preserve">TOTAL SCORE (C) </t>
  </si>
  <si>
    <t xml:space="preserve">TOTAL SCORE = </t>
  </si>
  <si>
    <t xml:space="preserve">PERCENTAGE </t>
  </si>
  <si>
    <t xml:space="preserve">TOTAL SCORE (B) </t>
  </si>
  <si>
    <t>C. Các quy trình thực hành chuẩn và hướng dẫn kỹ thuật</t>
  </si>
  <si>
    <t xml:space="preserve">Các quy trình thực hành chuẩn và hướng dẫn kỹ thuật sẵn có và nhân viên cơ sở dễ dàng tiếp cận để hỗ trợ công việc hàng ngày  </t>
  </si>
  <si>
    <t>Đủ không gian, tủ để lưu trữ hồ sơ khách hàng để đảm bảo tính bảo mật</t>
  </si>
  <si>
    <t>Máy tính nhập liệu hồ sơ khách hàng có mật khẩu để đảm bảo tính bảo mật</t>
  </si>
  <si>
    <t>N/A (Không áp dụng) đối với các cơ sở hỗ trợ kỹ thuật không có máy tính</t>
  </si>
  <si>
    <r>
      <t xml:space="preserve">Hồ sơ khách hàng trong phần mềm máy tính (Dữ liệu được cập nhật kịp thời, chấp nhận nhập liệu ít nhất trong vòng </t>
    </r>
    <r>
      <rPr>
        <i/>
        <sz val="11"/>
        <color rgb="FF000000"/>
        <rFont val="Calibri"/>
        <family val="2"/>
        <scheme val="minor"/>
      </rPr>
      <t xml:space="preserve">2 tuần sau khi có hồ sơ bản cứng) </t>
    </r>
  </si>
  <si>
    <t xml:space="preserve">N/A (Không áp dụng) đối với các cơ sở hỗ trợ kỹ thuật nếu việc nhập liệu hỗ sơ khách hàng trong phần mềm máy tính không bắt buộc </t>
  </si>
  <si>
    <t>TỔNG ĐIỂM</t>
  </si>
  <si>
    <t>Yes</t>
  </si>
  <si>
    <t>No</t>
  </si>
  <si>
    <t>C. Chất lượng số liệu</t>
  </si>
  <si>
    <t>Kiểm tra nếu số liệu dịch vụ từ các hệ thống sau phù hợp và nhất quán với số liệu báo cáo (5% chênh lệch có thể chấp nhận được)</t>
  </si>
  <si>
    <t>Cơ sở có danh sách liên lạc cập nhật nhất của các chương trình tiếp cận trong khu vực</t>
  </si>
  <si>
    <t>Cơ sở  gửi/nhận phản hồi định kỳ tối thiểu hàng quý đến/từ các chương trình tiếp cận và/hoặc mạng lưới y tế cơ sở về chất lượng dịch vụ và các vấn đề liên quan đến chương trình và làm việc với họ để giải quyết các vấn đề và cải thiện chất lượng dịch vụ</t>
  </si>
  <si>
    <t>Cơ sở có sổ theo dõi chuyển gửi (có thể lồng ghép với sổ đăng ký TVXN HIV ) và/hoặc có hệ thống quản lý chuyển gửi trên máy tính (Excel hoặc phần mềm) được cập nhật định kỳ để ghi chép việc chuyển gửi từ các chương trình tiếp cận/mạng lưới y tế cơ sở</t>
  </si>
  <si>
    <t>Cơ sở có danh sách liên hệ/danh bạ của các dịch vụ hỗ trợ liên quan khác được cập nhật bao  gồm dịch vụ Lao (với đầy đủ thông tin về địa điểm, thời gian làm việc, điện thoại liên hệ) để thực hiện việc chuyển gửi</t>
  </si>
  <si>
    <t>Cơ sở dữ liệu TVXN HIV thể hiện dữ liệu chuyển gửi phù hợp đến dịch vụ chăm sóc và điều trị HIV của các khách hàng HIV dương tính (tất cả các khách hàng dương tính xét nghiệm có tên và quay lại nhận kết quả XN cần được chuyển gửi)</t>
  </si>
  <si>
    <t>Cơ sở dữ liệu TVXN HIV thể hiện dữ liệu chuyển gửi phù hợp đến các dịch vụ hỗ trợ khác (Lao, STI, lây truyền mẹ con…)</t>
  </si>
  <si>
    <t>Cơ sở có sổ theo dõi chuyển gửi (có thể lồng ghép với sổ đăng ký TVXN HIV) và/hoặc hệ thống vi tính hóa quản lý chuyển gửi (Excel hoặc phần mềm) để ghi lại và theo dõi việc chuyển gửi và chuyển gửi thành công của các khách hàng xét nghiệm HIV dương tính từ cơ sở TVXN HIV đến dịch vụ Chăm sóc và điều trị  với đầy đủ các thông tin theo dõi và hỗ trợ KH ( tên KH, số điện thoại liên lạc, cơ sở chuyển gửi đến)</t>
  </si>
  <si>
    <t>Các vật tư tiêu hao đủ cho việc cung cấp dịch vụ (ít nhất đủ cho nhu cầu xét nghiệm trong 1 tháng tới) và nhân viên báo cáo không có trường hợp hết vật tư tiêu hao trong quý hiện tại</t>
  </si>
  <si>
    <t>=Tổng điểm/(10 – số N/A)</t>
  </si>
  <si>
    <t>=Tổng điểm/(8 – số N/A)</t>
  </si>
  <si>
    <t>=Tổng điểm/(6 – số N/A)</t>
  </si>
  <si>
    <t>=Tổng điểm/(5 – số N/A)</t>
  </si>
  <si>
    <t>Cơ sở sử dụng tin nhắn và/hoặc gọi điện thoại, hoặc thông qua nhân viên YT cơ sở/tiếp cận cộng đồng để theo dõi các khách hàng có kết quả xét nghiệm dương tính quay lại lấy kết quả xét nghiệm và  tiếp cận với các dịch vụ chăm sóc và điều trị muộn</t>
  </si>
  <si>
    <t>Cơ sở có số lượng nhân viên (kiêm nhiệm) phù hợp để đảm bảo được khối lượng công việc và đảm nhiệm các vị trí: hành chính, tư vấn và lấy máu</t>
  </si>
  <si>
    <t>Cơ cấu nhân sự và nâng cao năng lực</t>
  </si>
  <si>
    <t>Sơ đồ xét nghiệm nhanh</t>
  </si>
  <si>
    <t>1. Màu vàng đựng chất thải lây nhiễm.
2. Màu đen đựng chất thải hóa học nguy hại và chất thải phóng xạ.
3. Màu xanh đựng chất thải thông thường và các bình áp suất nhỏ.
4. Màu trắng đựng chất thải tái chế.</t>
  </si>
  <si>
    <t>Có túi đựng chất thải theo đúng quy định và có sẵn ở nơi dễ tiếp cận không</t>
  </si>
  <si>
    <t>Chất thải có được xử lý đúng quy định không</t>
  </si>
  <si>
    <t xml:space="preserve">Sinh phẩm xét nghiệm được dự trữ đủ với số lượng khách hàng dự kiến (ít nhất đủ cho nhu cầu xét nghiệm trong vòng 1 tháng sau) và không có sinh phẩm xét nghiệm nào hết hạn sử dụng </t>
  </si>
  <si>
    <t>Có ghi ngày mở hộp /lọc sinh phẩm bên ngoài hộp/ lọ sinh phẩm</t>
  </si>
  <si>
    <t>Sinh phẩm có được bảo quản đúng nhiệt độ quy định của nhà sản xuất</t>
  </si>
  <si>
    <t xml:space="preserve">Có tham gia chương trình ngoại kiểm </t>
  </si>
  <si>
    <t>Có trang bị bảo hộ phù hợp (áo choàng, găng tay, khẩu trang….)</t>
  </si>
  <si>
    <t>Có các dụng cụ phù hợp cho việc lấy mẫu:
- Bơm kim tiêm hoặc kim chích máu
- Bông thấm vô trùng, cồn 70 độ
- Ống lấy máu phù hợp
- Găng tay</t>
  </si>
  <si>
    <t xml:space="preserve">Có trang thiết bị phù hợp với kỹ thuật xét nghiệm:
- Thiết bị bảo quản sinh phẩm
- Bộ pipette phù hợp kỹ thuật xét nghiệm
- Đồng hồ đo thời gian </t>
  </si>
  <si>
    <t>Trên ống mẫu có ghi đầy đủ thông tin sau:
- Họ tên, tuổi hoặc mã số
- Ngày lấy mẫu</t>
  </si>
  <si>
    <t>Có các dụng cụ, vật liệu đóng gói mẫu bệnh phẩm:
- Thùng/hộp vận chuyển mẫu
- Túi đá khô 
- Vật liệu thấm hút
- Nhãn nguy hiểm sinh học</t>
  </si>
  <si>
    <t>Danh sách/phiếu sơ đồ mẫu xét nghiệm có được ghi 
đầy đủ các thông tin theo quy định: 
- Tên sinh phẩm, 
- Số lô, hạn sử dụng, 
- Ngày XN, người thực hiện XN</t>
  </si>
  <si>
    <t xml:space="preserve">Hướng dẫn phòng ngừa nhiễm khuẩn/dự phòng chuẩn được đặt ở nơi dễ nhìn thấy
Hướng dẫn về việc phân loại rác thải được dán ngay vị trí đặt thùng chứa chất thải </t>
  </si>
  <si>
    <t>Có các dụng cụ chứa rác thải đáp ứng tiêu chuẩn quy định đối với từng loại chất thải không: thùng rác thải y tế, thùng rác thải thông thường, hộp an toàn chứa vật sắc nhọn:
- Thùng đựng rác thải có được dán nhãn không</t>
  </si>
  <si>
    <t xml:space="preserve">Kiểm tra những mục sau bằng cách quan sát hoặc đặt câu hỏi/xem xét tài liệu </t>
  </si>
  <si>
    <t>Nhân viên cơ sở được đào tạo và cung cấp hướng dẫn về 
- Phòng ngừa chuẩn (ATSH) trong các cơ sở y tế 
- Xử lý khi phơi nhiễm</t>
  </si>
  <si>
    <t>Thực hiện XN có tuân thủ quy trình:
- Đúng thể tích mẫu yêu cầu
- Đúng thời gian cho các bước thực hiện
- Đúng thao tác kỹ thuật</t>
  </si>
  <si>
    <t>Có thiết bị phòng, chống cháy nổ và tiêu lệnh/hướng dẫn sử dụng</t>
  </si>
  <si>
    <t xml:space="preserve">Có văn bản hướng dẫn tiến hành xét nghiệm với  sinh phẩm hiện dùng tại PXN? </t>
  </si>
  <si>
    <t>Cơ sở có biển hiệu với đầy đủ thông tin liên hệ, thời gian làm việc; có  biển hiệu các phòng chức năng và khách hàng mới có thể dễ dàng tìm đến phòng ban cung cấp dịch vụ tư vấn xét nghiệm HIV</t>
  </si>
  <si>
    <r>
      <t>Tư vấn viên: được đào tạo về HIV/AIDS tại các cơ sở đào tạo y khoa hoặc đã được tập huấn về tư vấn phòng, chống HIV/AIDS tại cơ sở đào tạo liên tục theo quy định tại Thông tư số 22/2013/TT-BYT ngày 09/8/2013 của Bộ trưởng Bộ Y tế hướng dẫn việc đào tạo liên tục cho cán bộ y tế.</t>
    </r>
    <r>
      <rPr>
        <sz val="11"/>
        <rFont val="Calibri"/>
        <family val="2"/>
        <scheme val="minor"/>
      </rPr>
      <t xml:space="preserve">
</t>
    </r>
  </si>
  <si>
    <t xml:space="preserve">TỔNG ĐIỂM  </t>
  </si>
  <si>
    <t xml:space="preserve">Nhân viên nhận được các đào tạo/hướng dẫn qua hình thưc cầm tay chỉ việc và nhận được hỗ trợ kỹ thuật (trực tiếp/từ xa) khi cần
</t>
  </si>
  <si>
    <t xml:space="preserve">Nhân viên xét nghiệm: Có trình độ chuyên môn từ trung học chuyên nghiệp trở lên theo Nghị định 75/NĐ-CP ; có chứng nhận đã qua tập huấn về xét nghiệm HIV của các cơ sở y tế do Bộ trưởng Bộ Y tế chỉ định cấp hoặc có giấy xác nhận đã qua đào tạo, tập huấn về xét nghiệm HIV do cơ quan có thẩm quyền cấp phù hợp với kỹ thuật xét nghiệm mà người đó được giao thực hiện.
</t>
  </si>
  <si>
    <t>A. Trang thiết bị (Nghị định 75/NĐ CP)</t>
  </si>
  <si>
    <t>=Tổng điểm/(20 – số N/A)</t>
  </si>
  <si>
    <t>B. Quản lý mẫu bệnh phẩm (Thông tư 43/2011/TT-BYT và QĐ 1098/QĐ-BYT)</t>
  </si>
  <si>
    <t>C. Thực hiện xét nghiệm (theo QĐ 1098/QĐ-BYT)</t>
  </si>
  <si>
    <t>D. Sinh phẩm xét nghiệm và các vật tư tiêu hao (Quyết định 1098/QĐ-BYT)</t>
  </si>
  <si>
    <t>E. Quản lý rác thải (thông tư liên tịch 58/TTLT-BYT-BTNMT và QĐ 02/QĐ-BYT)</t>
  </si>
  <si>
    <t>Danh mục tài liệu truyền thông do USAID SHIFT cung cấp</t>
  </si>
  <si>
    <t xml:space="preserve">Danh mục các quy trình thực hành chuẩn và hướng dẫn kỹ thuật do USAID SHIFT cung cấp, bao gồm các hướng dẫn quốc gia  </t>
  </si>
  <si>
    <t>Cơ sở có đủ các khu vực chức năng như được quy định trong Thông tư 01/2015/TT-BYT và Nghị định 75/NĐ-CP (khu vực tiếp đón, khu vực chờ, phòng tư vấn đáp ứng các điều kiện về sự riêng tư, phòng lấy máu XN)</t>
  </si>
  <si>
    <t>Các khu vực chức năng đáp ứng cả tiêu chí sạch sẽ và thông thoáng (cửa sổ/ quạt)
Khu vực thực hiện XN bảo đảm thoáng, sạch, đủ ánh sáng (Bàn xét nghiệm sử dụng vật liệu không thấm nước)</t>
  </si>
  <si>
    <t xml:space="preserve">Sổ tư vấn TVXN HIV </t>
  </si>
  <si>
    <t>Mẫu máu sau khi lấy có được bảo quản đúng quy định:
- Tách huyết thanh trong vòng 24 giờ 
- Bảo quản 2 - 8 độ C trong 7 ngày nếu lâu hơn phải giữ -20 độ C
- Gửi đến PXN khẳng định trong vòng 48 h sau khi lấy mẫu</t>
  </si>
  <si>
    <t>Sổ xét nghiệm, sổ chuyển mẫu</t>
  </si>
  <si>
    <t xml:space="preserve">Hồ sơ khách hàng </t>
  </si>
  <si>
    <t>Sổ tư vấn TVXN HIV , Sổ xét nghiệm, sổ chuyển mẫu XN và các hồ sơ khách hàng điền đầy đủ và cập nhật</t>
  </si>
  <si>
    <t>Sổ đăng ký tư vấn TVXN HIV , Sổ xét nghiệm, sổ chuyển mẫu XN và các hồ sơ khách hàng khớp với báo cáo</t>
  </si>
  <si>
    <t>Hồ sơ khách hàng trong phần mềm máy tính khớp với báo cáo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</si>
</sst>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sz val="11"/>
      <color theme="1"/>
      <name val="Calibri"/>
      <family val="2"/>
      <scheme val="minor"/>
    </font>
    <font>
      <b/>
      <sz val="11"/>
      <color theme="1"/>
      <name val="Calibri"/>
      <family val="2"/>
      <scheme val="minor"/>
    </font>
    <font>
      <b/>
      <sz val="11"/>
      <color rgb="FF000000"/>
      <name val="Calibri"/>
      <family val="2"/>
      <scheme val="minor"/>
    </font>
    <font>
      <b/>
      <sz val="14"/>
      <color theme="1"/>
      <name val="Calibri"/>
      <family val="2"/>
      <scheme val="minor"/>
    </font>
    <font>
      <sz val="11"/>
      <color rgb="FF000000"/>
      <name val="Calibri"/>
      <family val="2"/>
      <scheme val="minor"/>
    </font>
    <font>
      <i/>
      <sz val="11"/>
      <color rgb="FF000000"/>
      <name val="Calibri"/>
      <family val="2"/>
      <scheme val="minor"/>
    </font>
    <font>
      <b/>
      <sz val="11"/>
      <color rgb="FFFF0000"/>
      <name val="Calibri"/>
      <family val="2"/>
      <scheme val="minor"/>
    </font>
    <font>
      <sz val="14"/>
      <color theme="1"/>
      <name val="Calibri"/>
      <family val="2"/>
      <scheme val="minor"/>
    </font>
    <font>
      <b/>
      <sz val="10"/>
      <color theme="1"/>
      <name val="Calibri"/>
      <family val="2"/>
      <scheme val="minor"/>
    </font>
    <font>
      <b/>
      <sz val="14"/>
      <name val="Calibri"/>
      <family val="2"/>
      <scheme val="minor"/>
    </font>
    <font>
      <b/>
      <sz val="11"/>
      <name val="Calibri"/>
      <family val="2"/>
      <scheme val="minor"/>
    </font>
    <font>
      <sz val="11"/>
      <name val="Calibri"/>
      <family val="2"/>
      <scheme val="minor"/>
    </font>
    <font>
      <sz val="14"/>
      <name val="Calibri"/>
      <family val="2"/>
      <scheme val="minor"/>
    </font>
    <font>
      <sz val="11"/>
      <color theme="1"/>
      <name val="Times New Roman"/>
      <family val="1"/>
    </font>
    <font>
      <sz val="12"/>
      <color theme="1"/>
      <name val="Times New Roman"/>
      <family val="1"/>
    </font>
    <font>
      <b/>
      <sz val="12"/>
      <color theme="1"/>
      <name val="Times New Roman"/>
      <family val="1"/>
    </font>
    <font>
      <sz val="12"/>
      <color theme="1"/>
      <name val="Calibri"/>
      <family val="2"/>
      <scheme val="minor"/>
    </font>
    <font>
      <b/>
      <sz val="12"/>
      <name val="Calibri"/>
      <family val="2"/>
      <scheme val="minor"/>
    </font>
    <font>
      <sz val="12"/>
      <color rgb="FF000000"/>
      <name val="Calibri"/>
      <family val="2"/>
      <scheme val="minor"/>
    </font>
    <font>
      <b/>
      <sz val="12"/>
      <color rgb="FF000000"/>
      <name val="Calibri"/>
      <family val="2"/>
      <scheme val="minor"/>
    </font>
    <font>
      <sz val="12"/>
      <name val="Calibri"/>
      <family val="2"/>
      <scheme val="minor"/>
    </font>
    <font>
      <b/>
      <sz val="12"/>
      <color theme="1"/>
      <name val="Calibri"/>
      <family val="2"/>
      <scheme val="minor"/>
    </font>
    <font>
      <b/>
      <sz val="12"/>
      <color rgb="FFFF0000"/>
      <name val="Calibri"/>
      <family val="2"/>
      <scheme val="minor"/>
    </font>
  </fonts>
  <fills count="4">
    <fill>
      <patternFill patternType="none"/>
    </fill>
    <fill>
      <patternFill patternType="gray125"/>
    </fill>
    <fill>
      <patternFill patternType="solid">
        <fgColor rgb="FFBFBFBF"/>
        <bgColor indexed="64"/>
      </patternFill>
    </fill>
    <fill>
      <patternFill patternType="solid">
        <fgColor theme="0"/>
        <bgColor indexed="64"/>
      </patternFill>
    </fill>
  </fills>
  <borders count="34">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s>
  <cellStyleXfs count="2">
    <xf numFmtId="0" fontId="0" fillId="0" borderId="0"/>
    <xf numFmtId="9" fontId="1" fillId="0" borderId="0" applyFont="0" applyFill="0" applyBorder="0" applyAlignment="0" applyProtection="0"/>
  </cellStyleXfs>
  <cellXfs count="238">
    <xf numFmtId="0" fontId="0" fillId="0" borderId="0" xfId="0"/>
    <xf numFmtId="0" fontId="0" fillId="0" borderId="0" xfId="0" applyFont="1"/>
    <xf numFmtId="0" fontId="0" fillId="2" borderId="4" xfId="0" applyFont="1" applyFill="1" applyBorder="1" applyAlignment="1">
      <alignment vertical="center"/>
    </xf>
    <xf numFmtId="0" fontId="5" fillId="0" borderId="3" xfId="0" applyFont="1" applyBorder="1" applyAlignment="1">
      <alignment horizontal="left" vertical="center" indent="1"/>
    </xf>
    <xf numFmtId="0" fontId="5" fillId="0" borderId="4" xfId="0" applyFont="1" applyBorder="1" applyAlignment="1">
      <alignment vertical="center" wrapText="1"/>
    </xf>
    <xf numFmtId="0" fontId="0" fillId="0" borderId="4" xfId="0" applyFont="1" applyBorder="1" applyAlignment="1">
      <alignment vertical="center"/>
    </xf>
    <xf numFmtId="0" fontId="0" fillId="0" borderId="4" xfId="0" applyFont="1" applyBorder="1" applyAlignment="1">
      <alignment vertical="center" wrapText="1"/>
    </xf>
    <xf numFmtId="0" fontId="5" fillId="0" borderId="4" xfId="0" applyFont="1" applyBorder="1" applyAlignment="1">
      <alignment vertical="center"/>
    </xf>
    <xf numFmtId="0" fontId="0" fillId="2" borderId="4" xfId="0" applyFont="1" applyFill="1" applyBorder="1" applyAlignment="1">
      <alignment vertical="center" wrapText="1"/>
    </xf>
    <xf numFmtId="0" fontId="5" fillId="0" borderId="5" xfId="0" applyFont="1" applyBorder="1" applyAlignment="1">
      <alignment vertical="center"/>
    </xf>
    <xf numFmtId="0" fontId="5" fillId="0" borderId="0" xfId="0" applyFont="1" applyBorder="1" applyAlignment="1">
      <alignment vertical="center"/>
    </xf>
    <xf numFmtId="0" fontId="0" fillId="0" borderId="7" xfId="0" applyFont="1" applyBorder="1" applyAlignment="1">
      <alignment vertical="center"/>
    </xf>
    <xf numFmtId="0" fontId="0" fillId="0" borderId="7" xfId="0" applyFont="1" applyBorder="1" applyAlignment="1">
      <alignment vertical="center" wrapText="1"/>
    </xf>
    <xf numFmtId="0" fontId="2" fillId="0" borderId="2" xfId="0" applyFont="1" applyBorder="1" applyAlignment="1">
      <alignment horizontal="right"/>
    </xf>
    <xf numFmtId="0" fontId="2" fillId="0" borderId="8" xfId="0" applyFont="1" applyBorder="1"/>
    <xf numFmtId="0" fontId="2" fillId="0" borderId="15" xfId="0" applyFont="1" applyBorder="1"/>
    <xf numFmtId="0" fontId="2" fillId="0" borderId="16" xfId="0" applyFont="1" applyBorder="1"/>
    <xf numFmtId="0" fontId="2" fillId="0" borderId="13" xfId="0" applyFont="1" applyBorder="1"/>
    <xf numFmtId="0" fontId="2" fillId="0" borderId="0" xfId="0" applyFont="1"/>
    <xf numFmtId="0" fontId="7" fillId="0" borderId="8" xfId="0" applyFont="1" applyBorder="1"/>
    <xf numFmtId="9" fontId="7" fillId="0" borderId="15" xfId="1" applyFont="1" applyBorder="1"/>
    <xf numFmtId="0" fontId="7" fillId="0" borderId="16" xfId="0" applyFont="1" applyBorder="1"/>
    <xf numFmtId="0" fontId="7" fillId="0" borderId="0" xfId="0" applyFont="1"/>
    <xf numFmtId="0" fontId="8" fillId="0" borderId="0" xfId="0" applyFont="1"/>
    <xf numFmtId="0" fontId="4" fillId="0" borderId="0" xfId="0" applyFont="1" applyAlignment="1">
      <alignment horizontal="left" vertical="center"/>
    </xf>
    <xf numFmtId="0" fontId="0" fillId="2" borderId="1"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2" borderId="1" xfId="0" applyFont="1" applyFill="1" applyBorder="1" applyAlignment="1">
      <alignment vertical="center"/>
    </xf>
    <xf numFmtId="0" fontId="0" fillId="0" borderId="14" xfId="0" applyBorder="1"/>
    <xf numFmtId="0" fontId="9" fillId="0" borderId="14" xfId="0" applyFont="1" applyBorder="1" applyAlignment="1">
      <alignment horizontal="left" vertical="center"/>
    </xf>
    <xf numFmtId="9" fontId="9" fillId="0" borderId="14" xfId="1" applyNumberFormat="1" applyFont="1" applyBorder="1" applyAlignment="1">
      <alignment horizontal="left" vertical="center"/>
    </xf>
    <xf numFmtId="0" fontId="0" fillId="0" borderId="0" xfId="0" applyBorder="1"/>
    <xf numFmtId="0" fontId="5" fillId="0" borderId="4" xfId="0" applyFont="1" applyFill="1" applyBorder="1" applyAlignment="1">
      <alignment vertical="center" wrapText="1"/>
    </xf>
    <xf numFmtId="0" fontId="12" fillId="0" borderId="4" xfId="0" applyFont="1" applyBorder="1" applyAlignment="1">
      <alignment vertical="center" wrapText="1"/>
    </xf>
    <xf numFmtId="0" fontId="12" fillId="0" borderId="0" xfId="0" applyFont="1"/>
    <xf numFmtId="0" fontId="13" fillId="0" borderId="0" xfId="0" applyFont="1"/>
    <xf numFmtId="0" fontId="12" fillId="0" borderId="0" xfId="0" applyFont="1" applyAlignment="1">
      <alignment wrapText="1"/>
    </xf>
    <xf numFmtId="0" fontId="12" fillId="0" borderId="0" xfId="0" applyFont="1" applyBorder="1" applyAlignment="1">
      <alignment vertical="center"/>
    </xf>
    <xf numFmtId="0" fontId="12" fillId="0" borderId="0" xfId="0" applyFont="1" applyFill="1"/>
    <xf numFmtId="0" fontId="11" fillId="0" borderId="8" xfId="0" applyFont="1" applyBorder="1"/>
    <xf numFmtId="0" fontId="11" fillId="0" borderId="2" xfId="0" applyFont="1" applyBorder="1" applyAlignment="1">
      <alignment horizontal="right"/>
    </xf>
    <xf numFmtId="0" fontId="11" fillId="0" borderId="15" xfId="0" applyFont="1" applyBorder="1"/>
    <xf numFmtId="0" fontId="11" fillId="0" borderId="16" xfId="0" applyFont="1" applyBorder="1"/>
    <xf numFmtId="0" fontId="11" fillId="0" borderId="13" xfId="0" applyFont="1" applyBorder="1" applyAlignment="1">
      <alignment wrapText="1"/>
    </xf>
    <xf numFmtId="0" fontId="11" fillId="0" borderId="0" xfId="0" applyFont="1"/>
    <xf numFmtId="0" fontId="12" fillId="2" borderId="4" xfId="0" applyFont="1" applyFill="1" applyBorder="1" applyAlignment="1">
      <alignment vertical="center" wrapText="1"/>
    </xf>
    <xf numFmtId="0" fontId="12" fillId="0" borderId="0" xfId="0" applyFont="1" applyBorder="1"/>
    <xf numFmtId="0" fontId="12" fillId="0" borderId="3" xfId="0" applyFont="1" applyBorder="1" applyAlignment="1">
      <alignment horizontal="left" vertical="center" indent="1"/>
    </xf>
    <xf numFmtId="0" fontId="12" fillId="0" borderId="4" xfId="0" applyFont="1" applyBorder="1" applyAlignment="1">
      <alignment vertical="center"/>
    </xf>
    <xf numFmtId="0" fontId="11" fillId="0" borderId="13" xfId="0" applyFont="1" applyBorder="1"/>
    <xf numFmtId="0" fontId="12" fillId="0" borderId="4" xfId="0" applyFont="1" applyFill="1" applyBorder="1" applyAlignment="1">
      <alignment vertical="center" wrapText="1"/>
    </xf>
    <xf numFmtId="0" fontId="12" fillId="0" borderId="3" xfId="0" applyFont="1" applyFill="1" applyBorder="1" applyAlignment="1">
      <alignment horizontal="left" vertical="center" indent="1"/>
    </xf>
    <xf numFmtId="0" fontId="12" fillId="0" borderId="4" xfId="0" applyFont="1" applyFill="1" applyBorder="1" applyAlignment="1">
      <alignment vertical="center"/>
    </xf>
    <xf numFmtId="0" fontId="11" fillId="0" borderId="0" xfId="0" applyFont="1" applyAlignment="1">
      <alignment horizontal="center" vertical="center"/>
    </xf>
    <xf numFmtId="0" fontId="14" fillId="0" borderId="0" xfId="0" applyFont="1"/>
    <xf numFmtId="0" fontId="14" fillId="0" borderId="0" xfId="0" applyFont="1" applyAlignment="1">
      <alignment wrapText="1"/>
    </xf>
    <xf numFmtId="9" fontId="14" fillId="0" borderId="0" xfId="0" applyNumberFormat="1" applyFont="1"/>
    <xf numFmtId="0" fontId="15" fillId="0" borderId="0" xfId="0" applyFont="1"/>
    <xf numFmtId="0" fontId="16" fillId="0" borderId="0" xfId="0" applyFont="1" applyAlignment="1">
      <alignment horizontal="center" wrapText="1"/>
    </xf>
    <xf numFmtId="0" fontId="11" fillId="0" borderId="13" xfId="0" quotePrefix="1" applyFont="1" applyBorder="1"/>
    <xf numFmtId="0" fontId="11" fillId="0" borderId="13" xfId="0" applyFont="1" applyFill="1" applyBorder="1"/>
    <xf numFmtId="0" fontId="11" fillId="0" borderId="13" xfId="0" quotePrefix="1" applyFont="1" applyBorder="1" applyAlignment="1">
      <alignment vertical="top" wrapText="1"/>
    </xf>
    <xf numFmtId="0" fontId="12" fillId="2" borderId="21" xfId="0" applyFont="1" applyFill="1" applyBorder="1" applyAlignment="1">
      <alignment vertical="center"/>
    </xf>
    <xf numFmtId="0" fontId="12" fillId="0" borderId="0" xfId="0" applyFont="1" applyBorder="1" applyAlignment="1">
      <alignment vertical="center" wrapText="1"/>
    </xf>
    <xf numFmtId="0" fontId="12" fillId="2" borderId="21" xfId="0" applyFont="1" applyFill="1" applyBorder="1" applyAlignment="1">
      <alignment horizontal="center" vertical="center"/>
    </xf>
    <xf numFmtId="0" fontId="12" fillId="2" borderId="21" xfId="0" applyFont="1" applyFill="1" applyBorder="1" applyAlignment="1">
      <alignment horizontal="center" vertical="center" wrapText="1"/>
    </xf>
    <xf numFmtId="0" fontId="12" fillId="2" borderId="21" xfId="0" applyFont="1" applyFill="1" applyBorder="1" applyAlignment="1">
      <alignment vertical="center" wrapText="1"/>
    </xf>
    <xf numFmtId="0" fontId="0" fillId="2" borderId="21" xfId="0" applyFont="1" applyFill="1" applyBorder="1" applyAlignment="1">
      <alignment horizontal="center" vertical="center"/>
    </xf>
    <xf numFmtId="0" fontId="0" fillId="2" borderId="21" xfId="0" applyFont="1" applyFill="1" applyBorder="1" applyAlignment="1">
      <alignment horizontal="center" vertical="center" wrapText="1"/>
    </xf>
    <xf numFmtId="0" fontId="0" fillId="2" borderId="21" xfId="0" applyFont="1" applyFill="1" applyBorder="1" applyAlignment="1">
      <alignment vertical="center"/>
    </xf>
    <xf numFmtId="0" fontId="2" fillId="2" borderId="21" xfId="0" applyFont="1" applyFill="1" applyBorder="1" applyAlignment="1">
      <alignment horizontal="center" vertical="center"/>
    </xf>
    <xf numFmtId="0" fontId="2" fillId="2" borderId="21" xfId="0" applyFont="1" applyFill="1" applyBorder="1" applyAlignment="1">
      <alignment horizontal="center" vertical="center" wrapText="1"/>
    </xf>
    <xf numFmtId="0" fontId="11" fillId="2" borderId="21" xfId="0" applyFont="1" applyFill="1" applyBorder="1" applyAlignment="1">
      <alignment horizontal="center" vertical="center"/>
    </xf>
    <xf numFmtId="0" fontId="11" fillId="2" borderId="21" xfId="0" applyFont="1" applyFill="1" applyBorder="1" applyAlignment="1">
      <alignment horizontal="center" vertical="center" wrapText="1"/>
    </xf>
    <xf numFmtId="0" fontId="7" fillId="0" borderId="2" xfId="0" applyFont="1" applyBorder="1" applyAlignment="1">
      <alignment horizontal="right" wrapText="1"/>
    </xf>
    <xf numFmtId="0" fontId="2" fillId="0" borderId="9" xfId="0" applyFont="1" applyBorder="1"/>
    <xf numFmtId="0" fontId="0" fillId="0" borderId="0" xfId="0" applyFont="1" applyAlignment="1">
      <alignment wrapText="1"/>
    </xf>
    <xf numFmtId="0" fontId="5" fillId="0" borderId="0" xfId="0" applyFont="1" applyBorder="1" applyAlignment="1">
      <alignment vertical="center" wrapText="1"/>
    </xf>
    <xf numFmtId="0" fontId="0" fillId="2" borderId="21" xfId="0" applyFont="1" applyFill="1" applyBorder="1" applyAlignment="1">
      <alignment vertical="center" wrapText="1"/>
    </xf>
    <xf numFmtId="0" fontId="2" fillId="0" borderId="13" xfId="0" applyFont="1" applyBorder="1" applyAlignment="1">
      <alignment wrapText="1"/>
    </xf>
    <xf numFmtId="0" fontId="0" fillId="0" borderId="0" xfId="0" applyAlignment="1">
      <alignment wrapText="1"/>
    </xf>
    <xf numFmtId="0" fontId="0" fillId="3" borderId="4" xfId="0" applyFont="1" applyFill="1" applyBorder="1" applyAlignment="1">
      <alignment vertical="center" wrapText="1"/>
    </xf>
    <xf numFmtId="0" fontId="2" fillId="0" borderId="22" xfId="0" applyFont="1" applyBorder="1"/>
    <xf numFmtId="0" fontId="2" fillId="0" borderId="10" xfId="0" applyFont="1" applyBorder="1" applyAlignment="1">
      <alignment wrapText="1"/>
    </xf>
    <xf numFmtId="0" fontId="12" fillId="3" borderId="4" xfId="0" applyFont="1" applyFill="1" applyBorder="1" applyAlignment="1">
      <alignment vertical="center" wrapText="1"/>
    </xf>
    <xf numFmtId="0" fontId="0" fillId="2" borderId="4" xfId="0" applyFont="1" applyFill="1" applyBorder="1" applyAlignment="1">
      <alignment vertical="center"/>
    </xf>
    <xf numFmtId="0" fontId="0" fillId="3" borderId="4" xfId="0" applyFont="1" applyFill="1" applyBorder="1" applyAlignment="1">
      <alignment vertical="center"/>
    </xf>
    <xf numFmtId="0" fontId="5" fillId="3" borderId="4" xfId="0" applyFont="1" applyFill="1" applyBorder="1" applyAlignment="1">
      <alignment vertical="center" wrapText="1"/>
    </xf>
    <xf numFmtId="0" fontId="0" fillId="3" borderId="7" xfId="0" applyFont="1" applyFill="1" applyBorder="1" applyAlignment="1">
      <alignment vertical="center"/>
    </xf>
    <xf numFmtId="0" fontId="0" fillId="3" borderId="7" xfId="0" applyFont="1" applyFill="1" applyBorder="1" applyAlignment="1">
      <alignment vertical="center" wrapText="1"/>
    </xf>
    <xf numFmtId="0" fontId="6" fillId="3" borderId="7" xfId="0" applyFont="1" applyFill="1" applyBorder="1" applyAlignment="1">
      <alignment vertical="center" wrapText="1"/>
    </xf>
    <xf numFmtId="0" fontId="11" fillId="0" borderId="14" xfId="0" applyFont="1" applyBorder="1"/>
    <xf numFmtId="0" fontId="12" fillId="2" borderId="14" xfId="0" applyFont="1" applyFill="1" applyBorder="1" applyAlignment="1">
      <alignment vertical="center"/>
    </xf>
    <xf numFmtId="0" fontId="11" fillId="0" borderId="14" xfId="0" applyFont="1" applyBorder="1" applyAlignment="1">
      <alignment horizontal="right"/>
    </xf>
    <xf numFmtId="0" fontId="7" fillId="0" borderId="14" xfId="0" applyFont="1" applyBorder="1" applyAlignment="1">
      <alignment horizontal="right" wrapText="1"/>
    </xf>
    <xf numFmtId="9" fontId="7" fillId="0" borderId="14" xfId="1" applyFont="1" applyBorder="1"/>
    <xf numFmtId="0" fontId="11" fillId="0" borderId="14" xfId="0" quotePrefix="1" applyFont="1" applyBorder="1"/>
    <xf numFmtId="0" fontId="3" fillId="2" borderId="28" xfId="0" applyFont="1" applyFill="1" applyBorder="1" applyAlignment="1">
      <alignment vertical="center"/>
    </xf>
    <xf numFmtId="0" fontId="3" fillId="2" borderId="25" xfId="0" applyFont="1" applyFill="1" applyBorder="1" applyAlignment="1">
      <alignment vertical="center"/>
    </xf>
    <xf numFmtId="0" fontId="5" fillId="2" borderId="29" xfId="0" applyFont="1" applyFill="1" applyBorder="1" applyAlignment="1">
      <alignment vertical="center"/>
    </xf>
    <xf numFmtId="0" fontId="5" fillId="2" borderId="24" xfId="0" applyFont="1" applyFill="1" applyBorder="1" applyAlignment="1">
      <alignment vertical="center"/>
    </xf>
    <xf numFmtId="0" fontId="5" fillId="2" borderId="30" xfId="0" applyFont="1" applyFill="1" applyBorder="1" applyAlignment="1">
      <alignment vertical="center"/>
    </xf>
    <xf numFmtId="0" fontId="5" fillId="2" borderId="31" xfId="0" applyFont="1" applyFill="1" applyBorder="1" applyAlignment="1">
      <alignment vertical="center"/>
    </xf>
    <xf numFmtId="0" fontId="12" fillId="2" borderId="23" xfId="0" applyFont="1" applyFill="1" applyBorder="1" applyAlignment="1">
      <alignment horizontal="center" vertical="center"/>
    </xf>
    <xf numFmtId="0" fontId="12" fillId="2" borderId="23" xfId="0" applyFont="1" applyFill="1" applyBorder="1" applyAlignment="1">
      <alignment horizontal="center" vertical="center" wrapText="1"/>
    </xf>
    <xf numFmtId="0" fontId="0" fillId="0" borderId="0" xfId="0" applyFont="1" applyFill="1"/>
    <xf numFmtId="0" fontId="11" fillId="2" borderId="14" xfId="0" applyFont="1" applyFill="1" applyBorder="1" applyAlignment="1">
      <alignment vertical="center"/>
    </xf>
    <xf numFmtId="0" fontId="12" fillId="0" borderId="23" xfId="0" applyFont="1" applyFill="1" applyBorder="1" applyAlignment="1">
      <alignment horizontal="center" vertical="center" wrapText="1"/>
    </xf>
    <xf numFmtId="0" fontId="12" fillId="0" borderId="14" xfId="0" applyFont="1" applyFill="1" applyBorder="1" applyAlignment="1">
      <alignment vertical="center" wrapText="1"/>
    </xf>
    <xf numFmtId="0" fontId="12" fillId="0" borderId="14" xfId="0" applyFont="1" applyFill="1" applyBorder="1" applyAlignment="1">
      <alignment horizontal="center" vertical="center" wrapText="1"/>
    </xf>
    <xf numFmtId="0" fontId="11" fillId="0" borderId="14" xfId="0" applyFont="1" applyFill="1" applyBorder="1" applyAlignment="1">
      <alignment vertical="center" wrapText="1"/>
    </xf>
    <xf numFmtId="0" fontId="12" fillId="2" borderId="14" xfId="0" applyFont="1" applyFill="1" applyBorder="1" applyAlignment="1">
      <alignment horizontal="center" vertical="center" wrapText="1"/>
    </xf>
    <xf numFmtId="0" fontId="12" fillId="0" borderId="23" xfId="0" applyFont="1" applyBorder="1" applyAlignment="1">
      <alignment horizontal="center" vertical="center"/>
    </xf>
    <xf numFmtId="0" fontId="12" fillId="0" borderId="14" xfId="0" applyFont="1" applyFill="1" applyBorder="1" applyAlignment="1">
      <alignment horizontal="left" wrapText="1"/>
    </xf>
    <xf numFmtId="0" fontId="12" fillId="0" borderId="14" xfId="0" applyFont="1" applyBorder="1" applyAlignment="1">
      <alignment horizontal="center"/>
    </xf>
    <xf numFmtId="0" fontId="12" fillId="0" borderId="14" xfId="0" applyFont="1" applyBorder="1" applyAlignment="1">
      <alignment horizontal="center" vertical="center"/>
    </xf>
    <xf numFmtId="0" fontId="12" fillId="2" borderId="14" xfId="0" applyFont="1" applyFill="1" applyBorder="1" applyAlignment="1">
      <alignment horizontal="center" vertical="center"/>
    </xf>
    <xf numFmtId="0" fontId="12" fillId="0" borderId="14" xfId="0" applyFont="1" applyBorder="1" applyAlignment="1">
      <alignment horizontal="left" vertical="center" indent="1"/>
    </xf>
    <xf numFmtId="0" fontId="12" fillId="0" borderId="14" xfId="0" applyFont="1" applyBorder="1" applyAlignment="1">
      <alignment vertical="center" wrapText="1"/>
    </xf>
    <xf numFmtId="0" fontId="12" fillId="0" borderId="14" xfId="0" applyFont="1" applyBorder="1" applyAlignment="1">
      <alignment vertical="center"/>
    </xf>
    <xf numFmtId="0" fontId="12" fillId="0" borderId="33" xfId="0" applyFont="1" applyBorder="1" applyAlignment="1">
      <alignment vertical="center"/>
    </xf>
    <xf numFmtId="0" fontId="12" fillId="0" borderId="21" xfId="0" applyFont="1" applyFill="1" applyBorder="1" applyAlignment="1">
      <alignment horizontal="left" vertical="center" indent="1"/>
    </xf>
    <xf numFmtId="0" fontId="12" fillId="0" borderId="1" xfId="0" applyFont="1" applyBorder="1" applyAlignment="1">
      <alignment vertical="center" wrapText="1"/>
    </xf>
    <xf numFmtId="0" fontId="12" fillId="0" borderId="2" xfId="0" applyFont="1" applyBorder="1" applyAlignment="1">
      <alignment vertical="center"/>
    </xf>
    <xf numFmtId="0" fontId="12" fillId="0" borderId="21" xfId="0" applyFont="1" applyBorder="1" applyAlignment="1">
      <alignment vertical="center" wrapText="1"/>
    </xf>
    <xf numFmtId="0" fontId="12" fillId="2" borderId="4" xfId="0" applyFont="1" applyFill="1" applyBorder="1" applyAlignment="1">
      <alignment vertical="center"/>
    </xf>
    <xf numFmtId="0" fontId="0" fillId="0" borderId="4" xfId="0" applyFont="1" applyFill="1" applyBorder="1" applyAlignment="1">
      <alignment vertical="center"/>
    </xf>
    <xf numFmtId="0" fontId="0" fillId="0" borderId="4" xfId="0" applyFont="1" applyFill="1" applyBorder="1" applyAlignment="1">
      <alignment vertical="center" wrapText="1"/>
    </xf>
    <xf numFmtId="0" fontId="5" fillId="0" borderId="4" xfId="0" applyFont="1" applyFill="1" applyBorder="1" applyAlignment="1">
      <alignment vertical="center"/>
    </xf>
    <xf numFmtId="0" fontId="0" fillId="0" borderId="0" xfId="0" applyFill="1"/>
    <xf numFmtId="0" fontId="17" fillId="0" borderId="0" xfId="0" applyFont="1"/>
    <xf numFmtId="0" fontId="18" fillId="0" borderId="0" xfId="0" applyFont="1" applyAlignment="1">
      <alignment horizontal="left" vertical="center"/>
    </xf>
    <xf numFmtId="0" fontId="19" fillId="0" borderId="0" xfId="0" applyFont="1" applyBorder="1" applyAlignment="1">
      <alignment vertical="center"/>
    </xf>
    <xf numFmtId="0" fontId="17" fillId="2" borderId="21" xfId="0" applyFont="1" applyFill="1" applyBorder="1" applyAlignment="1">
      <alignment horizontal="center" vertical="center"/>
    </xf>
    <xf numFmtId="0" fontId="17" fillId="2" borderId="21" xfId="0" applyFont="1" applyFill="1" applyBorder="1" applyAlignment="1">
      <alignment horizontal="center" vertical="center" wrapText="1"/>
    </xf>
    <xf numFmtId="0" fontId="17" fillId="2" borderId="21" xfId="0" applyFont="1" applyFill="1" applyBorder="1" applyAlignment="1">
      <alignment vertical="center"/>
    </xf>
    <xf numFmtId="0" fontId="19" fillId="0" borderId="3" xfId="0" applyFont="1" applyBorder="1" applyAlignment="1">
      <alignment horizontal="left" vertical="center" indent="1"/>
    </xf>
    <xf numFmtId="0" fontId="21" fillId="0" borderId="4" xfId="0" applyFont="1" applyBorder="1" applyAlignment="1">
      <alignment vertical="center" wrapText="1"/>
    </xf>
    <xf numFmtId="0" fontId="17" fillId="0" borderId="4" xfId="0" applyFont="1" applyBorder="1" applyAlignment="1">
      <alignment vertical="center"/>
    </xf>
    <xf numFmtId="0" fontId="17" fillId="0" borderId="4" xfId="0" applyFont="1" applyBorder="1" applyAlignment="1">
      <alignment vertical="center" wrapText="1"/>
    </xf>
    <xf numFmtId="0" fontId="19" fillId="0" borderId="4" xfId="0" applyFont="1" applyFill="1" applyBorder="1" applyAlignment="1">
      <alignment vertical="center" wrapText="1"/>
    </xf>
    <xf numFmtId="0" fontId="19" fillId="0" borderId="4" xfId="0" applyFont="1" applyBorder="1" applyAlignment="1">
      <alignment vertical="center"/>
    </xf>
    <xf numFmtId="0" fontId="22" fillId="0" borderId="8" xfId="0" applyFont="1" applyBorder="1"/>
    <xf numFmtId="0" fontId="22" fillId="0" borderId="2" xfId="0" applyFont="1" applyBorder="1" applyAlignment="1">
      <alignment horizontal="right"/>
    </xf>
    <xf numFmtId="0" fontId="22" fillId="0" borderId="15" xfId="0" applyFont="1" applyBorder="1"/>
    <xf numFmtId="0" fontId="22" fillId="0" borderId="16" xfId="0" applyFont="1" applyBorder="1"/>
    <xf numFmtId="0" fontId="22" fillId="0" borderId="13" xfId="0" applyFont="1" applyBorder="1"/>
    <xf numFmtId="0" fontId="22" fillId="0" borderId="0" xfId="0" applyFont="1"/>
    <xf numFmtId="0" fontId="17" fillId="2" borderId="4" xfId="0" applyFont="1" applyFill="1" applyBorder="1" applyAlignment="1">
      <alignment vertical="center"/>
    </xf>
    <xf numFmtId="0" fontId="17" fillId="2" borderId="4" xfId="0" applyFont="1" applyFill="1" applyBorder="1" applyAlignment="1">
      <alignment vertical="center" wrapText="1"/>
    </xf>
    <xf numFmtId="0" fontId="23" fillId="0" borderId="8" xfId="0" applyFont="1" applyBorder="1"/>
    <xf numFmtId="0" fontId="23" fillId="0" borderId="2" xfId="0" applyFont="1" applyBorder="1" applyAlignment="1">
      <alignment horizontal="right" wrapText="1"/>
    </xf>
    <xf numFmtId="9" fontId="23" fillId="0" borderId="15" xfId="1" applyFont="1" applyBorder="1"/>
    <xf numFmtId="0" fontId="23" fillId="0" borderId="16" xfId="0" applyFont="1" applyBorder="1"/>
    <xf numFmtId="0" fontId="18" fillId="0" borderId="13" xfId="0" quotePrefix="1" applyFont="1" applyBorder="1"/>
    <xf numFmtId="0" fontId="23" fillId="0" borderId="0" xfId="0" applyFont="1"/>
    <xf numFmtId="0" fontId="10" fillId="0" borderId="0" xfId="0" applyFont="1" applyAlignment="1">
      <alignment horizontal="center" vertical="center"/>
    </xf>
    <xf numFmtId="0" fontId="11" fillId="2" borderId="11" xfId="0" applyFont="1" applyFill="1" applyBorder="1" applyAlignment="1">
      <alignment vertical="center"/>
    </xf>
    <xf numFmtId="0" fontId="11" fillId="2" borderId="12" xfId="0" applyFont="1" applyFill="1" applyBorder="1" applyAlignment="1">
      <alignment vertical="center"/>
    </xf>
    <xf numFmtId="0" fontId="11" fillId="2" borderId="3" xfId="0" applyFont="1" applyFill="1" applyBorder="1" applyAlignment="1">
      <alignment vertical="center"/>
    </xf>
    <xf numFmtId="0" fontId="11" fillId="0" borderId="0" xfId="0" applyFont="1" applyBorder="1" applyAlignment="1">
      <alignment vertical="center"/>
    </xf>
    <xf numFmtId="0" fontId="11" fillId="2" borderId="8" xfId="0" applyFont="1" applyFill="1" applyBorder="1" applyAlignment="1">
      <alignment vertical="center"/>
    </xf>
    <xf numFmtId="0" fontId="11" fillId="2" borderId="1" xfId="0" applyFont="1" applyFill="1" applyBorder="1" applyAlignment="1">
      <alignment vertical="center"/>
    </xf>
    <xf numFmtId="0" fontId="12" fillId="2" borderId="9" xfId="0" applyFont="1" applyFill="1" applyBorder="1" applyAlignment="1">
      <alignment vertical="center"/>
    </xf>
    <xf numFmtId="0" fontId="12" fillId="2" borderId="10" xfId="0" applyFont="1" applyFill="1" applyBorder="1" applyAlignment="1">
      <alignment vertical="center"/>
    </xf>
    <xf numFmtId="0" fontId="12" fillId="2" borderId="6" xfId="0" applyFont="1" applyFill="1" applyBorder="1" applyAlignment="1">
      <alignment vertical="center"/>
    </xf>
    <xf numFmtId="0" fontId="12" fillId="2" borderId="7" xfId="0" applyFont="1" applyFill="1" applyBorder="1" applyAlignment="1">
      <alignment vertical="center"/>
    </xf>
    <xf numFmtId="0" fontId="12" fillId="2" borderId="5" xfId="0" applyFont="1" applyFill="1" applyBorder="1" applyAlignment="1">
      <alignment vertical="center"/>
    </xf>
    <xf numFmtId="0" fontId="12" fillId="2" borderId="4" xfId="0" applyFont="1" applyFill="1" applyBorder="1" applyAlignment="1">
      <alignment vertical="center"/>
    </xf>
    <xf numFmtId="0" fontId="11" fillId="2" borderId="9" xfId="0" applyFont="1" applyFill="1" applyBorder="1" applyAlignment="1">
      <alignment vertical="center"/>
    </xf>
    <xf numFmtId="0" fontId="11" fillId="2" borderId="10" xfId="0" applyFont="1" applyFill="1" applyBorder="1" applyAlignment="1">
      <alignment vertical="center"/>
    </xf>
    <xf numFmtId="0" fontId="11" fillId="2" borderId="21" xfId="0" applyFont="1" applyFill="1" applyBorder="1" applyAlignment="1">
      <alignment vertical="center"/>
    </xf>
    <xf numFmtId="0" fontId="11" fillId="2" borderId="6" xfId="0" applyFont="1" applyFill="1" applyBorder="1" applyAlignment="1">
      <alignment vertical="center"/>
    </xf>
    <xf numFmtId="0" fontId="11" fillId="2" borderId="7" xfId="0" applyFont="1" applyFill="1" applyBorder="1" applyAlignment="1">
      <alignment vertical="center"/>
    </xf>
    <xf numFmtId="0" fontId="5" fillId="2" borderId="9" xfId="0" applyFont="1" applyFill="1" applyBorder="1" applyAlignment="1">
      <alignment vertical="center" wrapText="1"/>
    </xf>
    <xf numFmtId="0" fontId="5" fillId="2" borderId="10" xfId="0" applyFont="1" applyFill="1" applyBorder="1" applyAlignment="1">
      <alignment vertical="center" wrapText="1"/>
    </xf>
    <xf numFmtId="0" fontId="5" fillId="2" borderId="6" xfId="0" applyFont="1" applyFill="1" applyBorder="1" applyAlignment="1">
      <alignment vertical="center" wrapText="1"/>
    </xf>
    <xf numFmtId="0" fontId="5" fillId="2" borderId="7" xfId="0" applyFont="1" applyFill="1" applyBorder="1" applyAlignment="1">
      <alignment vertical="center" wrapText="1"/>
    </xf>
    <xf numFmtId="0" fontId="5" fillId="2" borderId="5" xfId="0" applyFont="1" applyFill="1" applyBorder="1" applyAlignment="1">
      <alignment vertical="center" wrapText="1"/>
    </xf>
    <xf numFmtId="0" fontId="5" fillId="2" borderId="4" xfId="0" applyFont="1" applyFill="1" applyBorder="1" applyAlignment="1">
      <alignment vertical="center" wrapText="1"/>
    </xf>
    <xf numFmtId="0" fontId="3" fillId="2" borderId="9" xfId="0" applyFont="1" applyFill="1" applyBorder="1" applyAlignment="1">
      <alignment vertical="center"/>
    </xf>
    <xf numFmtId="0" fontId="3" fillId="2" borderId="10" xfId="0" applyFont="1" applyFill="1" applyBorder="1" applyAlignment="1">
      <alignment vertical="center"/>
    </xf>
    <xf numFmtId="0" fontId="3" fillId="2" borderId="11" xfId="0" applyFont="1" applyFill="1" applyBorder="1" applyAlignment="1">
      <alignment vertical="center" wrapText="1"/>
    </xf>
    <xf numFmtId="0" fontId="3" fillId="2" borderId="12" xfId="0" applyFont="1" applyFill="1" applyBorder="1" applyAlignment="1">
      <alignment vertical="center" wrapText="1"/>
    </xf>
    <xf numFmtId="0" fontId="3" fillId="2" borderId="3" xfId="0" applyFont="1" applyFill="1" applyBorder="1" applyAlignment="1">
      <alignment vertical="center" wrapText="1"/>
    </xf>
    <xf numFmtId="0" fontId="5" fillId="2" borderId="6" xfId="0" applyFont="1" applyFill="1" applyBorder="1" applyAlignment="1">
      <alignment vertical="center"/>
    </xf>
    <xf numFmtId="0" fontId="5" fillId="2" borderId="7" xfId="0" applyFont="1" applyFill="1" applyBorder="1" applyAlignment="1">
      <alignment vertical="center"/>
    </xf>
    <xf numFmtId="0" fontId="5" fillId="2" borderId="5" xfId="0" applyFont="1" applyFill="1" applyBorder="1" applyAlignment="1">
      <alignment vertical="center"/>
    </xf>
    <xf numFmtId="0" fontId="5" fillId="2" borderId="4" xfId="0" applyFont="1" applyFill="1" applyBorder="1" applyAlignment="1">
      <alignment vertical="center"/>
    </xf>
    <xf numFmtId="0" fontId="3" fillId="2" borderId="8" xfId="0" applyFont="1" applyFill="1" applyBorder="1" applyAlignment="1">
      <alignment vertical="center"/>
    </xf>
    <xf numFmtId="0" fontId="3" fillId="2" borderId="1" xfId="0" applyFont="1" applyFill="1" applyBorder="1" applyAlignment="1">
      <alignment vertical="center"/>
    </xf>
    <xf numFmtId="0" fontId="4" fillId="0" borderId="0" xfId="0" applyFont="1" applyAlignment="1">
      <alignment horizontal="center" vertical="center"/>
    </xf>
    <xf numFmtId="0" fontId="3" fillId="0" borderId="0" xfId="0" applyFont="1" applyBorder="1" applyAlignment="1">
      <alignment vertical="center"/>
    </xf>
    <xf numFmtId="0" fontId="3" fillId="2" borderId="21" xfId="0" applyFont="1" applyFill="1" applyBorder="1" applyAlignment="1">
      <alignmen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5" fillId="0" borderId="11" xfId="0" applyFont="1" applyBorder="1" applyAlignment="1">
      <alignment horizontal="center" vertical="center"/>
    </xf>
    <xf numFmtId="0" fontId="5" fillId="0" borderId="12" xfId="0" applyFont="1" applyBorder="1" applyAlignment="1">
      <alignment horizontal="center" vertical="center"/>
    </xf>
    <xf numFmtId="0" fontId="5" fillId="0" borderId="3" xfId="0" applyFont="1" applyBorder="1" applyAlignment="1">
      <alignment horizontal="center" vertical="center"/>
    </xf>
    <xf numFmtId="0" fontId="3" fillId="2" borderId="17" xfId="0" applyFont="1" applyFill="1" applyBorder="1" applyAlignment="1">
      <alignment vertical="center"/>
    </xf>
    <xf numFmtId="0" fontId="3" fillId="2" borderId="18" xfId="0" applyFont="1" applyFill="1" applyBorder="1" applyAlignment="1">
      <alignment vertical="center"/>
    </xf>
    <xf numFmtId="0" fontId="5" fillId="2" borderId="19" xfId="0" applyFont="1" applyFill="1" applyBorder="1" applyAlignment="1">
      <alignment vertical="center" wrapText="1"/>
    </xf>
    <xf numFmtId="0" fontId="5" fillId="2" borderId="20" xfId="0" applyFont="1" applyFill="1" applyBorder="1" applyAlignment="1">
      <alignment vertical="center" wrapText="1"/>
    </xf>
    <xf numFmtId="0" fontId="3" fillId="2" borderId="11" xfId="0" applyFont="1" applyFill="1" applyBorder="1" applyAlignment="1">
      <alignment vertical="center"/>
    </xf>
    <xf numFmtId="0" fontId="3" fillId="2" borderId="12" xfId="0" applyFont="1" applyFill="1" applyBorder="1" applyAlignment="1">
      <alignment vertical="center"/>
    </xf>
    <xf numFmtId="0" fontId="3" fillId="2" borderId="3" xfId="0" applyFont="1" applyFill="1" applyBorder="1" applyAlignment="1">
      <alignment vertical="center"/>
    </xf>
    <xf numFmtId="0" fontId="20" fillId="2" borderId="11" xfId="0" applyFont="1" applyFill="1" applyBorder="1" applyAlignment="1">
      <alignment vertical="center"/>
    </xf>
    <xf numFmtId="0" fontId="20" fillId="2" borderId="12" xfId="0" applyFont="1" applyFill="1" applyBorder="1" applyAlignment="1">
      <alignment vertical="center"/>
    </xf>
    <xf numFmtId="0" fontId="20" fillId="2" borderId="3" xfId="0" applyFont="1" applyFill="1" applyBorder="1" applyAlignment="1">
      <alignment vertical="center"/>
    </xf>
    <xf numFmtId="0" fontId="20" fillId="0" borderId="0" xfId="0" applyFont="1" applyBorder="1" applyAlignment="1">
      <alignment vertical="center"/>
    </xf>
    <xf numFmtId="0" fontId="18" fillId="2" borderId="8" xfId="0" applyFont="1" applyFill="1" applyBorder="1" applyAlignment="1">
      <alignment vertical="center" wrapText="1"/>
    </xf>
    <xf numFmtId="0" fontId="18" fillId="2" borderId="1" xfId="0" applyFont="1" applyFill="1" applyBorder="1" applyAlignment="1">
      <alignment vertical="center" wrapText="1"/>
    </xf>
    <xf numFmtId="0" fontId="19" fillId="2" borderId="9" xfId="0" applyFont="1" applyFill="1" applyBorder="1" applyAlignment="1">
      <alignment vertical="center"/>
    </xf>
    <xf numFmtId="0" fontId="19" fillId="2" borderId="10" xfId="0" applyFont="1" applyFill="1" applyBorder="1" applyAlignment="1">
      <alignment vertical="center"/>
    </xf>
    <xf numFmtId="0" fontId="19" fillId="2" borderId="6" xfId="0" applyFont="1" applyFill="1" applyBorder="1" applyAlignment="1">
      <alignment vertical="center"/>
    </xf>
    <xf numFmtId="0" fontId="19" fillId="2" borderId="7" xfId="0" applyFont="1" applyFill="1" applyBorder="1" applyAlignment="1">
      <alignment vertical="center"/>
    </xf>
    <xf numFmtId="0" fontId="19" fillId="2" borderId="5" xfId="0" applyFont="1" applyFill="1" applyBorder="1" applyAlignment="1">
      <alignment vertical="center"/>
    </xf>
    <xf numFmtId="0" fontId="19" fillId="2" borderId="4" xfId="0" applyFont="1" applyFill="1" applyBorder="1" applyAlignment="1">
      <alignment vertical="center"/>
    </xf>
    <xf numFmtId="0" fontId="20" fillId="2" borderId="9" xfId="0" applyFont="1" applyFill="1" applyBorder="1" applyAlignment="1">
      <alignment vertical="center"/>
    </xf>
    <xf numFmtId="0" fontId="20" fillId="2" borderId="10" xfId="0" applyFont="1" applyFill="1" applyBorder="1" applyAlignment="1">
      <alignment vertical="center"/>
    </xf>
    <xf numFmtId="0" fontId="20" fillId="2" borderId="21" xfId="0" applyFont="1" applyFill="1" applyBorder="1" applyAlignment="1">
      <alignment vertical="center" wrapText="1"/>
    </xf>
    <xf numFmtId="0" fontId="19" fillId="2" borderId="9" xfId="0" applyFont="1" applyFill="1" applyBorder="1" applyAlignment="1">
      <alignment vertical="center" wrapText="1"/>
    </xf>
    <xf numFmtId="0" fontId="19" fillId="2" borderId="10" xfId="0" applyFont="1" applyFill="1" applyBorder="1" applyAlignment="1">
      <alignment vertical="center" wrapText="1"/>
    </xf>
    <xf numFmtId="0" fontId="19" fillId="2" borderId="6" xfId="0" applyFont="1" applyFill="1" applyBorder="1" applyAlignment="1">
      <alignment vertical="center" wrapText="1"/>
    </xf>
    <xf numFmtId="0" fontId="19" fillId="2" borderId="7" xfId="0" applyFont="1" applyFill="1" applyBorder="1" applyAlignment="1">
      <alignment vertical="center" wrapText="1"/>
    </xf>
    <xf numFmtId="0" fontId="19" fillId="2" borderId="5" xfId="0" applyFont="1" applyFill="1" applyBorder="1" applyAlignment="1">
      <alignment vertical="center" wrapText="1"/>
    </xf>
    <xf numFmtId="0" fontId="19" fillId="2" borderId="4" xfId="0" applyFont="1" applyFill="1" applyBorder="1" applyAlignment="1">
      <alignment vertical="center" wrapText="1"/>
    </xf>
    <xf numFmtId="0" fontId="3" fillId="2" borderId="21" xfId="0" applyFont="1" applyFill="1" applyBorder="1" applyAlignment="1">
      <alignment vertical="center" wrapText="1"/>
    </xf>
    <xf numFmtId="0" fontId="2" fillId="0" borderId="0" xfId="0" applyFont="1" applyAlignment="1">
      <alignment horizontal="center" vertical="center"/>
    </xf>
    <xf numFmtId="0" fontId="3" fillId="2" borderId="27" xfId="0" applyFont="1" applyFill="1" applyBorder="1" applyAlignment="1">
      <alignment vertical="center"/>
    </xf>
    <xf numFmtId="0" fontId="11" fillId="2" borderId="14" xfId="0" applyFont="1" applyFill="1" applyBorder="1" applyAlignment="1">
      <alignment vertical="center"/>
    </xf>
    <xf numFmtId="0" fontId="5" fillId="2" borderId="14" xfId="0" applyFont="1" applyFill="1" applyBorder="1" applyAlignment="1">
      <alignment vertical="center" wrapText="1"/>
    </xf>
    <xf numFmtId="0" fontId="5" fillId="2" borderId="26" xfId="0" applyFont="1" applyFill="1" applyBorder="1" applyAlignment="1">
      <alignment vertical="center" wrapText="1"/>
    </xf>
    <xf numFmtId="0" fontId="11" fillId="2" borderId="26" xfId="0" applyFont="1" applyFill="1" applyBorder="1" applyAlignment="1">
      <alignment horizontal="left" vertical="center" wrapText="1"/>
    </xf>
    <xf numFmtId="0" fontId="11" fillId="2" borderId="32" xfId="0" applyFont="1" applyFill="1" applyBorder="1" applyAlignment="1">
      <alignment horizontal="left" vertical="center" wrapText="1"/>
    </xf>
    <xf numFmtId="0" fontId="11" fillId="2" borderId="27" xfId="0" applyFont="1" applyFill="1" applyBorder="1" applyAlignment="1">
      <alignment horizontal="left" vertical="center" wrapText="1"/>
    </xf>
    <xf numFmtId="0" fontId="11" fillId="2" borderId="12" xfId="0" applyFont="1" applyFill="1" applyBorder="1" applyAlignment="1">
      <alignment vertical="center" wrapText="1"/>
    </xf>
    <xf numFmtId="0" fontId="11" fillId="2" borderId="3" xfId="0" applyFont="1" applyFill="1" applyBorder="1" applyAlignment="1">
      <alignment vertical="center" wrapText="1"/>
    </xf>
  </cellXfs>
  <cellStyles count="2">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vi-VN" sz="1800">
                <a:solidFill>
                  <a:schemeClr val="accent5">
                    <a:lumMod val="50000"/>
                  </a:schemeClr>
                </a:solidFill>
              </a:rPr>
              <a:t>Bảng</a:t>
            </a:r>
            <a:r>
              <a:rPr lang="en-US" sz="1800">
                <a:solidFill>
                  <a:schemeClr val="accent5">
                    <a:lumMod val="50000"/>
                  </a:schemeClr>
                </a:solidFill>
              </a:rPr>
              <a:t> </a:t>
            </a:r>
            <a:r>
              <a:rPr lang="en-US" sz="1800">
                <a:solidFill>
                  <a:schemeClr val="accent5">
                    <a:lumMod val="50000"/>
                  </a:schemeClr>
                </a:solidFill>
                <a:latin typeface="Arial" panose="020B0604020202020204" pitchFamily="34" charset="0"/>
                <a:cs typeface="Arial" panose="020B0604020202020204" pitchFamily="34" charset="0"/>
              </a:rPr>
              <a:t>kết</a:t>
            </a:r>
            <a:r>
              <a:rPr lang="en-US" sz="1800" baseline="0">
                <a:solidFill>
                  <a:schemeClr val="accent5">
                    <a:lumMod val="50000"/>
                  </a:schemeClr>
                </a:solidFill>
                <a:latin typeface="Arial" panose="020B0604020202020204" pitchFamily="34" charset="0"/>
                <a:cs typeface="Arial" panose="020B0604020202020204" pitchFamily="34" charset="0"/>
              </a:rPr>
              <a:t> quả</a:t>
            </a:r>
            <a:r>
              <a:rPr lang="vi-VN" sz="1800">
                <a:solidFill>
                  <a:schemeClr val="accent5">
                    <a:lumMod val="50000"/>
                  </a:schemeClr>
                </a:solidFill>
                <a:latin typeface="Arial" panose="020B0604020202020204" pitchFamily="34" charset="0"/>
                <a:cs typeface="Arial" panose="020B0604020202020204" pitchFamily="34" charset="0"/>
              </a:rPr>
              <a:t> </a:t>
            </a:r>
            <a:r>
              <a:rPr lang="vi-VN" sz="1800">
                <a:solidFill>
                  <a:schemeClr val="accent5">
                    <a:lumMod val="50000"/>
                  </a:schemeClr>
                </a:solidFill>
              </a:rPr>
              <a:t>đánh giá</a:t>
            </a:r>
            <a:r>
              <a:rPr lang="en-US" sz="1800" baseline="0">
                <a:solidFill>
                  <a:schemeClr val="accent5">
                    <a:lumMod val="50000"/>
                  </a:schemeClr>
                </a:solidFill>
              </a:rPr>
              <a:t> </a:t>
            </a:r>
            <a:r>
              <a:rPr lang="en-US" sz="1800" baseline="0">
                <a:solidFill>
                  <a:schemeClr val="accent5">
                    <a:lumMod val="50000"/>
                  </a:schemeClr>
                </a:solidFill>
                <a:latin typeface="Arial" panose="020B0604020202020204" pitchFamily="34" charset="0"/>
                <a:cs typeface="Arial" panose="020B0604020202020204" pitchFamily="34" charset="0"/>
              </a:rPr>
              <a:t>dịch vụ TVXNHIV theo </a:t>
            </a:r>
            <a:r>
              <a:rPr lang="en-US" sz="1800">
                <a:solidFill>
                  <a:schemeClr val="accent5">
                    <a:lumMod val="50000"/>
                  </a:schemeClr>
                </a:solidFill>
                <a:latin typeface="Arial" panose="020B0604020202020204" pitchFamily="34" charset="0"/>
                <a:cs typeface="Arial" panose="020B0604020202020204" pitchFamily="34" charset="0"/>
              </a:rPr>
              <a:t>các</a:t>
            </a:r>
            <a:r>
              <a:rPr lang="en-US" sz="1800" baseline="0">
                <a:solidFill>
                  <a:schemeClr val="accent5">
                    <a:lumMod val="50000"/>
                  </a:schemeClr>
                </a:solidFill>
                <a:latin typeface="Arial" panose="020B0604020202020204" pitchFamily="34" charset="0"/>
                <a:cs typeface="Arial" panose="020B0604020202020204" pitchFamily="34" charset="0"/>
              </a:rPr>
              <a:t> phương diện </a:t>
            </a:r>
            <a:r>
              <a:rPr lang="vi-VN" sz="1800">
                <a:solidFill>
                  <a:schemeClr val="accent5">
                    <a:lumMod val="50000"/>
                  </a:schemeClr>
                </a:solidFill>
              </a:rPr>
              <a:t>kĩ thuật</a:t>
            </a:r>
            <a:endParaRPr lang="en-US" sz="1800">
              <a:solidFill>
                <a:schemeClr val="accent5">
                  <a:lumMod val="50000"/>
                </a:schemeClr>
              </a:solidFill>
            </a:endParaRPr>
          </a:p>
        </c:rich>
      </c:tx>
      <c:overlay val="0"/>
    </c:title>
    <c:autoTitleDeleted val="0"/>
    <c:plotArea>
      <c:layout/>
      <c:radarChart>
        <c:radarStyle val="marker"/>
        <c:varyColors val="0"/>
        <c:ser>
          <c:idx val="0"/>
          <c:order val="0"/>
          <c:tx>
            <c:strRef>
              <c:f>'Kết quả tổng hợp'!$B$2</c:f>
              <c:strCache>
                <c:ptCount val="1"/>
                <c:pt idx="0">
                  <c:v>Cơ sở</c:v>
                </c:pt>
              </c:strCache>
            </c:strRef>
          </c:tx>
          <c:spPr>
            <a:ln w="38100">
              <a:solidFill>
                <a:schemeClr val="accent5">
                  <a:lumMod val="50000"/>
                </a:schemeClr>
              </a:solidFill>
            </a:ln>
          </c:spPr>
          <c:marker>
            <c:symbol val="square"/>
            <c:size val="5"/>
            <c:spPr>
              <a:ln w="38100">
                <a:solidFill>
                  <a:schemeClr val="accent5">
                    <a:lumMod val="50000"/>
                  </a:schemeClr>
                </a:solidFill>
              </a:ln>
            </c:spPr>
          </c:marker>
          <c:cat>
            <c:strRef>
              <c:f>'Kết quả tổng hợp'!$A$3:$A$9</c:f>
              <c:strCache>
                <c:ptCount val="7"/>
                <c:pt idx="0">
                  <c:v>CƠ SỞ VÀ KHẢ NĂNG TIẾP CẬN DỊCH VỤ</c:v>
                </c:pt>
                <c:pt idx="1">
                  <c:v>IEC &amp; CÔNG CỤ HỖ TRỢ TƯ VẤN</c:v>
                </c:pt>
                <c:pt idx="2">
                  <c:v>GHI CHÉP, LƯU TRỮ HỒ SƠ và QUẢN LÝ DỮ LIỆU</c:v>
                </c:pt>
                <c:pt idx="3">
                  <c:v>
KẾT NỐI VỚI CHƯƠNG TRÌNH TIẾP CẬN CỘNG ĐỒNG VÀ Y TẾ CƠ SỞ</c:v>
                </c:pt>
                <c:pt idx="4">
                  <c:v>QUẢN LÝ THEO DÕI KẾT NỐI TỚI DỊCH VỤ CHUYỂN GỬI</c:v>
                </c:pt>
                <c:pt idx="5">
                  <c:v>XÉT NGHIỆM</c:v>
                </c:pt>
                <c:pt idx="6">
                  <c:v>NHÂN SỰ</c:v>
                </c:pt>
              </c:strCache>
            </c:strRef>
          </c:cat>
          <c:val>
            <c:numRef>
              <c:f>'Kết quả tổng hợp'!$B$3:$B$9</c:f>
              <c:numCache>
                <c:formatCode>0%</c:formatCode>
                <c:ptCount val="7"/>
                <c:pt idx="0">
                  <c:v>1</c:v>
                </c:pt>
                <c:pt idx="1">
                  <c:v>1</c:v>
                </c:pt>
                <c:pt idx="2">
                  <c:v>1</c:v>
                </c:pt>
                <c:pt idx="3">
                  <c:v>1</c:v>
                </c:pt>
                <c:pt idx="4">
                  <c:v>1</c:v>
                </c:pt>
                <c:pt idx="5">
                  <c:v>1</c:v>
                </c:pt>
                <c:pt idx="6">
                  <c:v>1</c:v>
                </c:pt>
              </c:numCache>
            </c:numRef>
          </c:val>
          <c:extLst>
            <c:ext xmlns:c16="http://schemas.microsoft.com/office/drawing/2014/chart" uri="{C3380CC4-5D6E-409C-BE32-E72D297353CC}">
              <c16:uniqueId val="{00000000-C0B9-4756-BC82-D014E4A7A587}"/>
            </c:ext>
          </c:extLst>
        </c:ser>
        <c:ser>
          <c:idx val="1"/>
          <c:order val="1"/>
          <c:tx>
            <c:strRef>
              <c:f>'Kết quả tổng hợp'!$C$2</c:f>
              <c:strCache>
                <c:ptCount val="1"/>
                <c:pt idx="0">
                  <c:v>Tiêu chuẩn</c:v>
                </c:pt>
              </c:strCache>
            </c:strRef>
          </c:tx>
          <c:spPr>
            <a:ln w="38100">
              <a:solidFill>
                <a:srgbClr val="C00000"/>
              </a:solidFill>
            </a:ln>
          </c:spPr>
          <c:marker>
            <c:symbol val="diamond"/>
            <c:size val="5"/>
            <c:spPr>
              <a:ln w="38100">
                <a:solidFill>
                  <a:srgbClr val="C00000"/>
                </a:solidFill>
              </a:ln>
            </c:spPr>
          </c:marker>
          <c:cat>
            <c:strRef>
              <c:f>'Kết quả tổng hợp'!$A$3:$A$9</c:f>
              <c:strCache>
                <c:ptCount val="7"/>
                <c:pt idx="0">
                  <c:v>CƠ SỞ VÀ KHẢ NĂNG TIẾP CẬN DỊCH VỤ</c:v>
                </c:pt>
                <c:pt idx="1">
                  <c:v>IEC &amp; CÔNG CỤ HỖ TRỢ TƯ VẤN</c:v>
                </c:pt>
                <c:pt idx="2">
                  <c:v>GHI CHÉP, LƯU TRỮ HỒ SƠ và QUẢN LÝ DỮ LIỆU</c:v>
                </c:pt>
                <c:pt idx="3">
                  <c:v>
KẾT NỐI VỚI CHƯƠNG TRÌNH TIẾP CẬN CỘNG ĐỒNG VÀ Y TẾ CƠ SỞ</c:v>
                </c:pt>
                <c:pt idx="4">
                  <c:v>QUẢN LÝ THEO DÕI KẾT NỐI TỚI DỊCH VỤ CHUYỂN GỬI</c:v>
                </c:pt>
                <c:pt idx="5">
                  <c:v>XÉT NGHIỆM</c:v>
                </c:pt>
                <c:pt idx="6">
                  <c:v>NHÂN SỰ</c:v>
                </c:pt>
              </c:strCache>
            </c:strRef>
          </c:cat>
          <c:val>
            <c:numRef>
              <c:f>'Kết quả tổng hợp'!$C$3:$C$9</c:f>
              <c:numCache>
                <c:formatCode>0%</c:formatCode>
                <c:ptCount val="7"/>
              </c:numCache>
            </c:numRef>
          </c:val>
          <c:extLst>
            <c:ext xmlns:c16="http://schemas.microsoft.com/office/drawing/2014/chart" uri="{C3380CC4-5D6E-409C-BE32-E72D297353CC}">
              <c16:uniqueId val="{00000001-C0B9-4756-BC82-D014E4A7A587}"/>
            </c:ext>
          </c:extLst>
        </c:ser>
        <c:dLbls>
          <c:showLegendKey val="0"/>
          <c:showVal val="0"/>
          <c:showCatName val="0"/>
          <c:showSerName val="0"/>
          <c:showPercent val="0"/>
          <c:showBubbleSize val="0"/>
        </c:dLbls>
        <c:axId val="632812816"/>
        <c:axId val="632813208"/>
      </c:radarChart>
      <c:catAx>
        <c:axId val="632812816"/>
        <c:scaling>
          <c:orientation val="minMax"/>
        </c:scaling>
        <c:delete val="0"/>
        <c:axPos val="b"/>
        <c:majorGridlines/>
        <c:numFmt formatCode="General" sourceLinked="0"/>
        <c:majorTickMark val="out"/>
        <c:minorTickMark val="none"/>
        <c:tickLblPos val="nextTo"/>
        <c:txPr>
          <a:bodyPr/>
          <a:lstStyle/>
          <a:p>
            <a:pPr>
              <a:defRPr b="1">
                <a:solidFill>
                  <a:schemeClr val="accent5">
                    <a:lumMod val="50000"/>
                  </a:schemeClr>
                </a:solidFill>
              </a:defRPr>
            </a:pPr>
            <a:endParaRPr lang="en-US"/>
          </a:p>
        </c:txPr>
        <c:crossAx val="632813208"/>
        <c:crosses val="autoZero"/>
        <c:auto val="1"/>
        <c:lblAlgn val="ctr"/>
        <c:lblOffset val="100"/>
        <c:noMultiLvlLbl val="0"/>
      </c:catAx>
      <c:valAx>
        <c:axId val="632813208"/>
        <c:scaling>
          <c:orientation val="minMax"/>
        </c:scaling>
        <c:delete val="0"/>
        <c:axPos val="l"/>
        <c:majorGridlines/>
        <c:numFmt formatCode="0%" sourceLinked="1"/>
        <c:majorTickMark val="cross"/>
        <c:minorTickMark val="none"/>
        <c:tickLblPos val="nextTo"/>
        <c:crossAx val="632812816"/>
        <c:crosses val="autoZero"/>
        <c:crossBetween val="between"/>
        <c:majorUnit val="0.2"/>
      </c:valAx>
    </c:plotArea>
    <c:legend>
      <c:legendPos val="r"/>
      <c:layout>
        <c:manualLayout>
          <c:xMode val="edge"/>
          <c:yMode val="edge"/>
          <c:x val="0.82229596864138477"/>
          <c:y val="0.85323853264987171"/>
          <c:w val="9.9884326915021332E-2"/>
          <c:h val="6.6397389473209445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345281</xdr:colOff>
      <xdr:row>1</xdr:row>
      <xdr:rowOff>0</xdr:rowOff>
    </xdr:from>
    <xdr:to>
      <xdr:col>15</xdr:col>
      <xdr:colOff>857250</xdr:colOff>
      <xdr:row>21</xdr:row>
      <xdr:rowOff>95250</xdr:rowOff>
    </xdr:to>
    <xdr:graphicFrame macro="">
      <xdr:nvGraphicFramePr>
        <xdr:cNvPr id="2" name="Chart 1">
          <a:extLst>
            <a:ext uri="{FF2B5EF4-FFF2-40B4-BE49-F238E27FC236}">
              <a16:creationId xmlns:a16="http://schemas.microsoft.com/office/drawing/2014/main" id="{00000000-0008-0000-08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2"/>
  <sheetViews>
    <sheetView topLeftCell="A13" zoomScale="96" zoomScaleNormal="96" workbookViewId="0">
      <selection activeCell="D25" sqref="D25"/>
    </sheetView>
  </sheetViews>
  <sheetFormatPr defaultColWidth="9.140625" defaultRowHeight="15" x14ac:dyDescent="0.25"/>
  <cols>
    <col min="1" max="1" width="5.140625" style="34" customWidth="1"/>
    <col min="2" max="2" width="52.42578125" style="34" customWidth="1"/>
    <col min="3" max="4" width="8.5703125" style="34" customWidth="1"/>
    <col min="5" max="5" width="21.5703125" style="34" customWidth="1"/>
    <col min="6" max="6" width="61" style="34" customWidth="1"/>
    <col min="7" max="16384" width="9.140625" style="34"/>
  </cols>
  <sheetData>
    <row r="1" spans="1:6" s="35" customFormat="1" ht="18.75" x14ac:dyDescent="0.3">
      <c r="A1" s="156" t="s">
        <v>38</v>
      </c>
      <c r="B1" s="156"/>
      <c r="C1" s="156"/>
      <c r="D1" s="156"/>
      <c r="E1" s="156"/>
    </row>
    <row r="3" spans="1:6" x14ac:dyDescent="0.25">
      <c r="A3" s="37"/>
      <c r="B3" s="160" t="s">
        <v>27</v>
      </c>
      <c r="C3" s="160"/>
      <c r="D3" s="160"/>
      <c r="E3" s="160"/>
    </row>
    <row r="4" spans="1:6" x14ac:dyDescent="0.25">
      <c r="A4" s="37"/>
      <c r="B4" s="160" t="s">
        <v>10</v>
      </c>
      <c r="C4" s="160"/>
      <c r="D4" s="160"/>
      <c r="E4" s="160"/>
    </row>
    <row r="5" spans="1:6" s="46" customFormat="1" ht="15.75" thickBot="1" x14ac:dyDescent="0.3">
      <c r="A5" s="37"/>
      <c r="B5" s="37"/>
      <c r="C5" s="37"/>
      <c r="D5" s="37"/>
      <c r="E5" s="37"/>
    </row>
    <row r="6" spans="1:6" ht="15.75" thickBot="1" x14ac:dyDescent="0.3">
      <c r="A6" s="171" t="s">
        <v>39</v>
      </c>
      <c r="B6" s="171"/>
      <c r="C6" s="72" t="s">
        <v>12</v>
      </c>
      <c r="D6" s="73" t="s">
        <v>13</v>
      </c>
      <c r="E6" s="62"/>
    </row>
    <row r="7" spans="1:6" x14ac:dyDescent="0.25">
      <c r="A7" s="165" t="s">
        <v>29</v>
      </c>
      <c r="B7" s="166"/>
      <c r="C7" s="172" t="s">
        <v>15</v>
      </c>
      <c r="D7" s="173"/>
      <c r="E7" s="158" t="s">
        <v>14</v>
      </c>
    </row>
    <row r="8" spans="1:6" x14ac:dyDescent="0.25">
      <c r="A8" s="165"/>
      <c r="B8" s="166"/>
      <c r="C8" s="165" t="s">
        <v>16</v>
      </c>
      <c r="D8" s="166"/>
      <c r="E8" s="158"/>
    </row>
    <row r="9" spans="1:6" ht="15.75" thickBot="1" x14ac:dyDescent="0.3">
      <c r="A9" s="167"/>
      <c r="B9" s="168"/>
      <c r="C9" s="167" t="s">
        <v>17</v>
      </c>
      <c r="D9" s="168"/>
      <c r="E9" s="159"/>
    </row>
    <row r="10" spans="1:6" ht="59.25" customHeight="1" thickBot="1" x14ac:dyDescent="0.3">
      <c r="A10" s="47">
        <v>1</v>
      </c>
      <c r="B10" s="50" t="s">
        <v>141</v>
      </c>
      <c r="C10" s="48">
        <v>1</v>
      </c>
      <c r="D10" s="33"/>
      <c r="E10" s="48"/>
    </row>
    <row r="11" spans="1:6" ht="60.75" thickBot="1" x14ac:dyDescent="0.3">
      <c r="A11" s="47">
        <v>2</v>
      </c>
      <c r="B11" s="33" t="s">
        <v>142</v>
      </c>
      <c r="C11" s="48">
        <v>1</v>
      </c>
      <c r="D11" s="33"/>
      <c r="E11" s="48"/>
    </row>
    <row r="12" spans="1:6" ht="30.75" thickBot="1" x14ac:dyDescent="0.3">
      <c r="A12" s="47">
        <v>3</v>
      </c>
      <c r="B12" s="33" t="s">
        <v>126</v>
      </c>
      <c r="C12" s="48">
        <v>1</v>
      </c>
      <c r="D12" s="33"/>
      <c r="E12" s="48"/>
    </row>
    <row r="13" spans="1:6" ht="28.5" customHeight="1" thickBot="1" x14ac:dyDescent="0.3">
      <c r="A13" s="47">
        <v>4</v>
      </c>
      <c r="B13" s="84" t="s">
        <v>48</v>
      </c>
      <c r="C13" s="48">
        <v>1</v>
      </c>
      <c r="D13" s="33"/>
      <c r="E13" s="48"/>
    </row>
    <row r="14" spans="1:6" s="44" customFormat="1" ht="24" customHeight="1" thickBot="1" x14ac:dyDescent="0.3">
      <c r="A14" s="39"/>
      <c r="B14" s="40" t="s">
        <v>19</v>
      </c>
      <c r="C14" s="41">
        <f>SUM(C10:C13)</f>
        <v>4</v>
      </c>
      <c r="D14" s="42"/>
      <c r="E14" s="49"/>
      <c r="F14" s="34"/>
    </row>
    <row r="15" spans="1:6" ht="15.75" thickBot="1" x14ac:dyDescent="0.3">
      <c r="A15" s="161" t="s">
        <v>32</v>
      </c>
      <c r="B15" s="162"/>
      <c r="C15" s="125"/>
      <c r="D15" s="45"/>
      <c r="E15" s="125"/>
    </row>
    <row r="16" spans="1:6" x14ac:dyDescent="0.25">
      <c r="A16" s="163" t="s">
        <v>28</v>
      </c>
      <c r="B16" s="164"/>
      <c r="C16" s="169" t="s">
        <v>15</v>
      </c>
      <c r="D16" s="170"/>
      <c r="E16" s="157"/>
    </row>
    <row r="17" spans="1:5" x14ac:dyDescent="0.25">
      <c r="A17" s="165"/>
      <c r="B17" s="166"/>
      <c r="C17" s="165" t="s">
        <v>16</v>
      </c>
      <c r="D17" s="166"/>
      <c r="E17" s="158"/>
    </row>
    <row r="18" spans="1:5" ht="15.75" thickBot="1" x14ac:dyDescent="0.3">
      <c r="A18" s="167"/>
      <c r="B18" s="168"/>
      <c r="C18" s="167" t="s">
        <v>17</v>
      </c>
      <c r="D18" s="168"/>
      <c r="E18" s="159"/>
    </row>
    <row r="19" spans="1:5" ht="56.25" customHeight="1" thickBot="1" x14ac:dyDescent="0.3">
      <c r="A19" s="47">
        <v>5</v>
      </c>
      <c r="B19" s="33" t="s">
        <v>128</v>
      </c>
      <c r="C19" s="48">
        <v>1</v>
      </c>
      <c r="D19" s="33"/>
      <c r="E19" s="48"/>
    </row>
    <row r="20" spans="1:5" s="44" customFormat="1" ht="15.75" thickBot="1" x14ac:dyDescent="0.3">
      <c r="A20" s="39"/>
      <c r="B20" s="40" t="s">
        <v>21</v>
      </c>
      <c r="C20" s="41">
        <f>SUM(C19:C19)</f>
        <v>1</v>
      </c>
      <c r="D20" s="42"/>
      <c r="E20" s="60"/>
    </row>
    <row r="21" spans="1:5" s="44" customFormat="1" ht="15.75" thickBot="1" x14ac:dyDescent="0.3">
      <c r="A21" s="39"/>
      <c r="B21" s="40" t="s">
        <v>87</v>
      </c>
      <c r="C21" s="41">
        <f>C14+C20</f>
        <v>5</v>
      </c>
      <c r="D21" s="42"/>
      <c r="E21" s="60"/>
    </row>
    <row r="22" spans="1:5" s="44" customFormat="1" ht="15.75" thickBot="1" x14ac:dyDescent="0.3">
      <c r="A22" s="39"/>
      <c r="B22" s="74" t="s">
        <v>45</v>
      </c>
      <c r="C22" s="20">
        <f>C21/(5-COUNTIFS(C4:D19,"N/A"))</f>
        <v>1</v>
      </c>
      <c r="D22" s="42"/>
      <c r="E22" s="59" t="s">
        <v>103</v>
      </c>
    </row>
  </sheetData>
  <mergeCells count="15">
    <mergeCell ref="A1:E1"/>
    <mergeCell ref="E16:E18"/>
    <mergeCell ref="B3:E3"/>
    <mergeCell ref="B4:E4"/>
    <mergeCell ref="A15:B15"/>
    <mergeCell ref="A16:B18"/>
    <mergeCell ref="C16:D16"/>
    <mergeCell ref="C17:D17"/>
    <mergeCell ref="C18:D18"/>
    <mergeCell ref="A6:B6"/>
    <mergeCell ref="A7:B9"/>
    <mergeCell ref="C7:D7"/>
    <mergeCell ref="C8:D8"/>
    <mergeCell ref="C9:D9"/>
    <mergeCell ref="E7:E9"/>
  </mergeCells>
  <pageMargins left="0.7" right="0.7" top="0.75" bottom="0.75" header="0.3" footer="0.3"/>
  <pageSetup paperSize="9" scale="9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H14" sqref="H14"/>
    </sheetView>
  </sheetViews>
  <sheetFormatPr defaultRowHeight="15" x14ac:dyDescent="0.25"/>
  <cols>
    <col min="1" max="1" width="5.140625" customWidth="1"/>
    <col min="2" max="2" width="40.28515625" customWidth="1"/>
    <col min="3" max="4" width="8.5703125" customWidth="1"/>
    <col min="5" max="5" width="23.85546875" style="80" customWidth="1"/>
  </cols>
  <sheetData>
    <row r="1" spans="1:5" s="23" customFormat="1" ht="18.75" x14ac:dyDescent="0.3">
      <c r="A1" s="191" t="s">
        <v>49</v>
      </c>
      <c r="B1" s="191"/>
      <c r="C1" s="191"/>
      <c r="D1" s="191"/>
      <c r="E1" s="191"/>
    </row>
    <row r="2" spans="1:5" s="1" customFormat="1" x14ac:dyDescent="0.25">
      <c r="E2" s="76"/>
    </row>
    <row r="3" spans="1:5" s="1" customFormat="1" x14ac:dyDescent="0.25">
      <c r="A3" s="10"/>
      <c r="B3" s="192" t="s">
        <v>27</v>
      </c>
      <c r="C3" s="192"/>
      <c r="D3" s="192"/>
      <c r="E3" s="192"/>
    </row>
    <row r="4" spans="1:5" s="1" customFormat="1" x14ac:dyDescent="0.25">
      <c r="A4" s="10"/>
      <c r="B4" s="192" t="s">
        <v>10</v>
      </c>
      <c r="C4" s="192"/>
      <c r="D4" s="192"/>
      <c r="E4" s="192"/>
    </row>
    <row r="5" spans="1:5" s="31" customFormat="1" ht="15.75" thickBot="1" x14ac:dyDescent="0.3">
      <c r="A5" s="10"/>
      <c r="B5" s="10"/>
      <c r="C5" s="10"/>
      <c r="D5" s="10"/>
      <c r="E5" s="77"/>
    </row>
    <row r="6" spans="1:5" ht="15.75" thickBot="1" x14ac:dyDescent="0.3">
      <c r="A6" s="193" t="s">
        <v>50</v>
      </c>
      <c r="B6" s="193"/>
      <c r="C6" s="70" t="s">
        <v>12</v>
      </c>
      <c r="D6" s="71" t="s">
        <v>13</v>
      </c>
      <c r="E6" s="78"/>
    </row>
    <row r="7" spans="1:5" x14ac:dyDescent="0.25">
      <c r="A7" s="176" t="s">
        <v>18</v>
      </c>
      <c r="B7" s="177"/>
      <c r="C7" s="194" t="s">
        <v>15</v>
      </c>
      <c r="D7" s="195"/>
      <c r="E7" s="183" t="s">
        <v>14</v>
      </c>
    </row>
    <row r="8" spans="1:5" x14ac:dyDescent="0.25">
      <c r="A8" s="176"/>
      <c r="B8" s="177"/>
      <c r="C8" s="185" t="s">
        <v>16</v>
      </c>
      <c r="D8" s="186"/>
      <c r="E8" s="183"/>
    </row>
    <row r="9" spans="1:5" ht="15.75" thickBot="1" x14ac:dyDescent="0.3">
      <c r="A9" s="178"/>
      <c r="B9" s="179"/>
      <c r="C9" s="187" t="s">
        <v>17</v>
      </c>
      <c r="D9" s="188"/>
      <c r="E9" s="184"/>
    </row>
    <row r="10" spans="1:5" ht="44.25" customHeight="1" thickBot="1" x14ac:dyDescent="0.3">
      <c r="A10" s="3">
        <v>1</v>
      </c>
      <c r="B10" s="4" t="s">
        <v>61</v>
      </c>
      <c r="C10" s="5">
        <v>1</v>
      </c>
      <c r="D10" s="6"/>
      <c r="E10" s="4" t="s">
        <v>139</v>
      </c>
    </row>
    <row r="11" spans="1:5" ht="48" customHeight="1" thickBot="1" x14ac:dyDescent="0.3">
      <c r="A11" s="3">
        <v>2</v>
      </c>
      <c r="B11" s="4" t="s">
        <v>73</v>
      </c>
      <c r="C11" s="5">
        <v>1</v>
      </c>
      <c r="D11" s="6"/>
      <c r="E11" s="4" t="s">
        <v>139</v>
      </c>
    </row>
    <row r="12" spans="1:5" s="18" customFormat="1" ht="24" customHeight="1" thickBot="1" x14ac:dyDescent="0.3">
      <c r="A12" s="14"/>
      <c r="B12" s="13" t="s">
        <v>19</v>
      </c>
      <c r="C12" s="15">
        <f>SUM(C10:C11)</f>
        <v>2</v>
      </c>
      <c r="D12" s="16"/>
      <c r="E12" s="79"/>
    </row>
    <row r="13" spans="1:5" ht="15.75" thickBot="1" x14ac:dyDescent="0.3">
      <c r="A13" s="189" t="s">
        <v>75</v>
      </c>
      <c r="B13" s="190"/>
      <c r="C13" s="2"/>
      <c r="D13" s="8"/>
      <c r="E13" s="8"/>
    </row>
    <row r="14" spans="1:5" ht="15" customHeight="1" x14ac:dyDescent="0.25">
      <c r="A14" s="174" t="s">
        <v>18</v>
      </c>
      <c r="B14" s="175"/>
      <c r="C14" s="180" t="s">
        <v>15</v>
      </c>
      <c r="D14" s="181"/>
      <c r="E14" s="182"/>
    </row>
    <row r="15" spans="1:5" x14ac:dyDescent="0.25">
      <c r="A15" s="176"/>
      <c r="B15" s="177"/>
      <c r="C15" s="185" t="s">
        <v>16</v>
      </c>
      <c r="D15" s="186"/>
      <c r="E15" s="183"/>
    </row>
    <row r="16" spans="1:5" ht="15.75" thickBot="1" x14ac:dyDescent="0.3">
      <c r="A16" s="178"/>
      <c r="B16" s="179"/>
      <c r="C16" s="187" t="s">
        <v>17</v>
      </c>
      <c r="D16" s="188"/>
      <c r="E16" s="184"/>
    </row>
    <row r="17" spans="1:5" ht="45.75" customHeight="1" thickBot="1" x14ac:dyDescent="0.3">
      <c r="A17" s="3">
        <v>3</v>
      </c>
      <c r="B17" s="4" t="s">
        <v>51</v>
      </c>
      <c r="C17" s="5">
        <v>1</v>
      </c>
      <c r="D17" s="6"/>
      <c r="E17" s="4" t="s">
        <v>139</v>
      </c>
    </row>
    <row r="18" spans="1:5" ht="46.15" customHeight="1" thickBot="1" x14ac:dyDescent="0.3">
      <c r="A18" s="3">
        <v>4</v>
      </c>
      <c r="B18" s="4" t="s">
        <v>74</v>
      </c>
      <c r="C18" s="5">
        <v>1</v>
      </c>
      <c r="D18" s="6"/>
      <c r="E18" s="4"/>
    </row>
    <row r="19" spans="1:5" s="18" customFormat="1" ht="15.75" thickBot="1" x14ac:dyDescent="0.3">
      <c r="A19" s="14"/>
      <c r="B19" s="13" t="s">
        <v>79</v>
      </c>
      <c r="C19" s="15">
        <f>SUM(C17:C18)</f>
        <v>2</v>
      </c>
      <c r="D19" s="16"/>
      <c r="E19" s="79"/>
    </row>
    <row r="20" spans="1:5" s="18" customFormat="1" ht="15.75" thickBot="1" x14ac:dyDescent="0.3">
      <c r="A20" s="189" t="s">
        <v>80</v>
      </c>
      <c r="B20" s="190"/>
      <c r="C20" s="75"/>
      <c r="D20" s="82"/>
      <c r="E20" s="83"/>
    </row>
    <row r="21" spans="1:5" ht="15" customHeight="1" x14ac:dyDescent="0.25">
      <c r="A21" s="174" t="s">
        <v>18</v>
      </c>
      <c r="B21" s="175"/>
      <c r="C21" s="180" t="s">
        <v>15</v>
      </c>
      <c r="D21" s="181"/>
      <c r="E21" s="182"/>
    </row>
    <row r="22" spans="1:5" x14ac:dyDescent="0.25">
      <c r="A22" s="176"/>
      <c r="B22" s="177"/>
      <c r="C22" s="185" t="s">
        <v>16</v>
      </c>
      <c r="D22" s="186"/>
      <c r="E22" s="183"/>
    </row>
    <row r="23" spans="1:5" ht="15.75" thickBot="1" x14ac:dyDescent="0.3">
      <c r="A23" s="178"/>
      <c r="B23" s="179"/>
      <c r="C23" s="187" t="s">
        <v>17</v>
      </c>
      <c r="D23" s="188"/>
      <c r="E23" s="184"/>
    </row>
    <row r="24" spans="1:5" ht="90" customHeight="1" thickBot="1" x14ac:dyDescent="0.3">
      <c r="A24" s="3">
        <v>5</v>
      </c>
      <c r="B24" s="4" t="s">
        <v>81</v>
      </c>
      <c r="C24" s="5">
        <v>1</v>
      </c>
      <c r="D24" s="6"/>
      <c r="E24" s="4" t="s">
        <v>140</v>
      </c>
    </row>
    <row r="25" spans="1:5" s="18" customFormat="1" ht="15.75" thickBot="1" x14ac:dyDescent="0.3">
      <c r="A25" s="14"/>
      <c r="B25" s="13" t="s">
        <v>76</v>
      </c>
      <c r="C25" s="15">
        <f>SUM(C24:C24)</f>
        <v>1</v>
      </c>
      <c r="D25" s="16"/>
      <c r="E25" s="79"/>
    </row>
    <row r="26" spans="1:5" s="18" customFormat="1" ht="15.75" thickBot="1" x14ac:dyDescent="0.3">
      <c r="A26" s="14"/>
      <c r="B26" s="13" t="s">
        <v>77</v>
      </c>
      <c r="C26" s="15">
        <f>C12+C19+C25</f>
        <v>5</v>
      </c>
      <c r="D26" s="16"/>
      <c r="E26" s="79"/>
    </row>
    <row r="27" spans="1:5" s="22" customFormat="1" ht="15.75" thickBot="1" x14ac:dyDescent="0.3">
      <c r="A27" s="19"/>
      <c r="B27" s="74" t="s">
        <v>78</v>
      </c>
      <c r="C27" s="20">
        <f>C26/(5-COUNTIFS(C10:D24,"N/A"))</f>
        <v>1</v>
      </c>
      <c r="D27" s="21"/>
      <c r="E27" s="59" t="s">
        <v>103</v>
      </c>
    </row>
  </sheetData>
  <mergeCells count="21">
    <mergeCell ref="A20:B20"/>
    <mergeCell ref="A1:E1"/>
    <mergeCell ref="B3:E3"/>
    <mergeCell ref="B4:E4"/>
    <mergeCell ref="A6:B6"/>
    <mergeCell ref="A7:B9"/>
    <mergeCell ref="C7:D7"/>
    <mergeCell ref="E7:E9"/>
    <mergeCell ref="C8:D8"/>
    <mergeCell ref="C9:D9"/>
    <mergeCell ref="A13:B13"/>
    <mergeCell ref="A14:B16"/>
    <mergeCell ref="C14:D14"/>
    <mergeCell ref="E14:E16"/>
    <mergeCell ref="C15:D15"/>
    <mergeCell ref="C16:D16"/>
    <mergeCell ref="A21:B23"/>
    <mergeCell ref="C21:D21"/>
    <mergeCell ref="E21:E23"/>
    <mergeCell ref="C22:D22"/>
    <mergeCell ref="C23:D23"/>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tabSelected="1" topLeftCell="A25" zoomScale="93" zoomScaleNormal="93" workbookViewId="0">
      <selection activeCell="B31" sqref="B31"/>
    </sheetView>
  </sheetViews>
  <sheetFormatPr defaultColWidth="8.85546875" defaultRowHeight="15" x14ac:dyDescent="0.25"/>
  <cols>
    <col min="1" max="1" width="5.85546875" style="1" customWidth="1"/>
    <col min="2" max="2" width="47.85546875" style="1" customWidth="1"/>
    <col min="3" max="4" width="8.85546875" style="1"/>
    <col min="5" max="5" width="27.85546875" style="1" customWidth="1"/>
    <col min="6" max="6" width="71.140625" style="1" customWidth="1"/>
    <col min="7" max="16384" width="8.85546875" style="1"/>
  </cols>
  <sheetData>
    <row r="1" spans="1:6" ht="15" customHeight="1" x14ac:dyDescent="0.25">
      <c r="A1" s="191" t="s">
        <v>57</v>
      </c>
      <c r="B1" s="191"/>
      <c r="C1" s="191"/>
      <c r="D1" s="191"/>
      <c r="E1" s="191"/>
      <c r="F1"/>
    </row>
    <row r="3" spans="1:6" x14ac:dyDescent="0.25">
      <c r="A3" s="10"/>
      <c r="B3" s="192" t="s">
        <v>27</v>
      </c>
      <c r="C3" s="192"/>
      <c r="D3" s="192"/>
      <c r="E3" s="192"/>
    </row>
    <row r="4" spans="1:6" x14ac:dyDescent="0.25">
      <c r="A4" s="10"/>
      <c r="B4" s="192" t="s">
        <v>10</v>
      </c>
      <c r="C4" s="192"/>
      <c r="D4" s="192"/>
      <c r="E4" s="192"/>
    </row>
    <row r="5" spans="1:6" ht="15.75" thickBot="1" x14ac:dyDescent="0.3">
      <c r="A5" s="9"/>
      <c r="B5" s="10"/>
      <c r="C5" s="10"/>
      <c r="D5" s="10"/>
      <c r="E5" s="10"/>
    </row>
    <row r="6" spans="1:6" ht="15.75" thickBot="1" x14ac:dyDescent="0.3">
      <c r="A6" s="199" t="s">
        <v>40</v>
      </c>
      <c r="B6" s="200"/>
      <c r="C6" s="25" t="s">
        <v>12</v>
      </c>
      <c r="D6" s="26" t="s">
        <v>13</v>
      </c>
      <c r="E6" s="27"/>
      <c r="F6"/>
    </row>
    <row r="7" spans="1:6" ht="15" customHeight="1" x14ac:dyDescent="0.25">
      <c r="A7" s="201" t="s">
        <v>33</v>
      </c>
      <c r="B7" s="202"/>
      <c r="C7" s="180" t="s">
        <v>15</v>
      </c>
      <c r="D7" s="181"/>
      <c r="E7" s="203" t="s">
        <v>14</v>
      </c>
      <c r="F7"/>
    </row>
    <row r="8" spans="1:6" x14ac:dyDescent="0.25">
      <c r="A8" s="176"/>
      <c r="B8" s="177"/>
      <c r="C8" s="185" t="s">
        <v>16</v>
      </c>
      <c r="D8" s="186"/>
      <c r="E8" s="204"/>
    </row>
    <row r="9" spans="1:6" ht="15.75" thickBot="1" x14ac:dyDescent="0.3">
      <c r="A9" s="178"/>
      <c r="B9" s="179"/>
      <c r="C9" s="187" t="s">
        <v>17</v>
      </c>
      <c r="D9" s="188"/>
      <c r="E9" s="205"/>
    </row>
    <row r="10" spans="1:6" ht="15.75" thickBot="1" x14ac:dyDescent="0.3">
      <c r="A10" s="196">
        <v>1</v>
      </c>
      <c r="B10" s="4" t="s">
        <v>143</v>
      </c>
      <c r="C10" s="5">
        <v>1</v>
      </c>
      <c r="D10" s="6"/>
      <c r="E10" s="7"/>
      <c r="F10"/>
    </row>
    <row r="11" spans="1:6" s="105" customFormat="1" ht="15.75" thickBot="1" x14ac:dyDescent="0.3">
      <c r="A11" s="197"/>
      <c r="B11" s="32" t="s">
        <v>146</v>
      </c>
      <c r="C11" s="126">
        <v>0.5</v>
      </c>
      <c r="D11" s="127"/>
      <c r="E11" s="128"/>
      <c r="F11" s="129"/>
    </row>
    <row r="12" spans="1:6" s="105" customFormat="1" ht="15.75" thickBot="1" x14ac:dyDescent="0.3">
      <c r="A12" s="197"/>
      <c r="B12" s="32" t="s">
        <v>145</v>
      </c>
      <c r="C12" s="126">
        <v>1</v>
      </c>
      <c r="D12" s="127"/>
      <c r="E12" s="128"/>
      <c r="F12" s="129"/>
    </row>
    <row r="13" spans="1:6" s="105" customFormat="1" ht="15.75" thickBot="1" x14ac:dyDescent="0.3">
      <c r="A13" s="198"/>
      <c r="B13" s="32" t="s">
        <v>107</v>
      </c>
      <c r="C13" s="126">
        <v>0.5</v>
      </c>
      <c r="D13" s="127"/>
      <c r="E13" s="128"/>
      <c r="F13" s="129"/>
    </row>
    <row r="14" spans="1:6" s="18" customFormat="1" ht="30.75" thickBot="1" x14ac:dyDescent="0.3">
      <c r="A14" s="3">
        <v>2</v>
      </c>
      <c r="B14" s="4" t="s">
        <v>82</v>
      </c>
      <c r="C14" s="5">
        <v>1</v>
      </c>
      <c r="D14" s="6"/>
      <c r="E14" s="7"/>
    </row>
    <row r="15" spans="1:6" ht="45.75" thickBot="1" x14ac:dyDescent="0.3">
      <c r="A15" s="3">
        <v>3</v>
      </c>
      <c r="B15" s="4" t="s">
        <v>83</v>
      </c>
      <c r="C15" s="86">
        <v>1</v>
      </c>
      <c r="D15" s="81"/>
      <c r="E15" s="87" t="s">
        <v>84</v>
      </c>
      <c r="F15"/>
    </row>
    <row r="16" spans="1:6" ht="29.25" customHeight="1" thickBot="1" x14ac:dyDescent="0.3">
      <c r="A16" s="3">
        <v>4</v>
      </c>
      <c r="B16" s="6" t="s">
        <v>52</v>
      </c>
      <c r="C16" s="6">
        <v>1</v>
      </c>
      <c r="D16" s="7"/>
      <c r="E16" s="4"/>
    </row>
    <row r="17" spans="1:6" ht="15.75" thickBot="1" x14ac:dyDescent="0.3">
      <c r="A17" s="14"/>
      <c r="B17" s="13" t="s">
        <v>26</v>
      </c>
      <c r="C17" s="15">
        <f>SUM(C10:C16)</f>
        <v>6</v>
      </c>
      <c r="D17" s="16"/>
      <c r="E17" s="17"/>
    </row>
    <row r="18" spans="1:6" ht="15.75" thickBot="1" x14ac:dyDescent="0.3">
      <c r="A18" s="189" t="s">
        <v>41</v>
      </c>
      <c r="B18" s="190"/>
      <c r="C18" s="25" t="s">
        <v>12</v>
      </c>
      <c r="D18" s="26" t="s">
        <v>13</v>
      </c>
      <c r="E18" s="27"/>
    </row>
    <row r="19" spans="1:6" x14ac:dyDescent="0.25">
      <c r="A19" s="174" t="s">
        <v>34</v>
      </c>
      <c r="B19" s="175"/>
      <c r="C19" s="180" t="s">
        <v>15</v>
      </c>
      <c r="D19" s="181"/>
      <c r="E19" s="203" t="s">
        <v>14</v>
      </c>
      <c r="F19"/>
    </row>
    <row r="20" spans="1:6" x14ac:dyDescent="0.25">
      <c r="A20" s="176"/>
      <c r="B20" s="177"/>
      <c r="C20" s="185" t="s">
        <v>16</v>
      </c>
      <c r="D20" s="186"/>
      <c r="E20" s="204"/>
      <c r="F20"/>
    </row>
    <row r="21" spans="1:6" s="18" customFormat="1" ht="15.75" thickBot="1" x14ac:dyDescent="0.3">
      <c r="A21" s="178"/>
      <c r="B21" s="179"/>
      <c r="C21" s="187" t="s">
        <v>17</v>
      </c>
      <c r="D21" s="188"/>
      <c r="E21" s="205"/>
    </row>
    <row r="22" spans="1:6" ht="30.75" thickBot="1" x14ac:dyDescent="0.3">
      <c r="A22" s="3">
        <v>5</v>
      </c>
      <c r="B22" s="4" t="s">
        <v>147</v>
      </c>
      <c r="C22" s="5">
        <v>1</v>
      </c>
      <c r="D22" s="6"/>
      <c r="E22" s="7"/>
    </row>
    <row r="23" spans="1:6" ht="75.75" thickBot="1" x14ac:dyDescent="0.3">
      <c r="A23" s="3">
        <v>6</v>
      </c>
      <c r="B23" s="4" t="s">
        <v>85</v>
      </c>
      <c r="C23" s="88">
        <v>1</v>
      </c>
      <c r="D23" s="89"/>
      <c r="E23" s="90" t="s">
        <v>86</v>
      </c>
    </row>
    <row r="24" spans="1:6" ht="15.75" thickBot="1" x14ac:dyDescent="0.3">
      <c r="A24" s="14"/>
      <c r="B24" s="13" t="s">
        <v>21</v>
      </c>
      <c r="C24" s="15">
        <f>SUM(C22:C23)</f>
        <v>2</v>
      </c>
      <c r="D24" s="16"/>
      <c r="E24" s="17"/>
    </row>
    <row r="25" spans="1:6" ht="22.15" customHeight="1" thickBot="1" x14ac:dyDescent="0.3">
      <c r="A25" s="189" t="s">
        <v>90</v>
      </c>
      <c r="B25" s="190"/>
      <c r="C25" s="85" t="s">
        <v>88</v>
      </c>
      <c r="D25" s="8" t="s">
        <v>89</v>
      </c>
      <c r="E25" s="8"/>
    </row>
    <row r="26" spans="1:6" x14ac:dyDescent="0.25">
      <c r="A26" s="174" t="s">
        <v>91</v>
      </c>
      <c r="B26" s="175"/>
      <c r="C26" s="180" t="s">
        <v>15</v>
      </c>
      <c r="D26" s="181"/>
      <c r="E26" s="203" t="s">
        <v>14</v>
      </c>
    </row>
    <row r="27" spans="1:6" x14ac:dyDescent="0.25">
      <c r="A27" s="176"/>
      <c r="B27" s="177"/>
      <c r="C27" s="185" t="s">
        <v>16</v>
      </c>
      <c r="D27" s="186"/>
      <c r="E27" s="204"/>
    </row>
    <row r="28" spans="1:6" s="18" customFormat="1" ht="15.75" thickBot="1" x14ac:dyDescent="0.3">
      <c r="A28" s="178"/>
      <c r="B28" s="179"/>
      <c r="C28" s="187" t="s">
        <v>17</v>
      </c>
      <c r="D28" s="188"/>
      <c r="E28" s="205"/>
    </row>
    <row r="29" spans="1:6" s="18" customFormat="1" ht="45.75" thickBot="1" x14ac:dyDescent="0.3">
      <c r="A29" s="3">
        <v>7</v>
      </c>
      <c r="B29" s="4" t="s">
        <v>148</v>
      </c>
      <c r="C29" s="5">
        <v>1</v>
      </c>
      <c r="D29" s="6"/>
      <c r="E29" s="4"/>
    </row>
    <row r="30" spans="1:6" s="22" customFormat="1" ht="75.75" thickBot="1" x14ac:dyDescent="0.3">
      <c r="A30" s="3">
        <v>8</v>
      </c>
      <c r="B30" s="4" t="s">
        <v>149</v>
      </c>
      <c r="C30" s="11">
        <v>1</v>
      </c>
      <c r="D30" s="12"/>
      <c r="E30" s="90" t="s">
        <v>86</v>
      </c>
    </row>
    <row r="31" spans="1:6" ht="15.75" thickBot="1" x14ac:dyDescent="0.3">
      <c r="A31" s="14"/>
      <c r="B31" s="13" t="s">
        <v>24</v>
      </c>
      <c r="C31" s="15">
        <f>SUM(C29:C30)</f>
        <v>2</v>
      </c>
      <c r="D31" s="16"/>
      <c r="E31" s="17"/>
    </row>
    <row r="32" spans="1:6" ht="15.75" thickBot="1" x14ac:dyDescent="0.3">
      <c r="A32" s="14"/>
      <c r="B32" s="13" t="s">
        <v>23</v>
      </c>
      <c r="C32" s="15">
        <f>C17+C24+C31</f>
        <v>10</v>
      </c>
      <c r="D32" s="16"/>
      <c r="E32" s="17"/>
    </row>
    <row r="33" spans="1:5" ht="15.75" thickBot="1" x14ac:dyDescent="0.3">
      <c r="A33" s="19"/>
      <c r="B33" s="74" t="s">
        <v>45</v>
      </c>
      <c r="C33" s="20">
        <f>C32/(10 -COUNTIFS(C10:D30,"N/A"))</f>
        <v>1</v>
      </c>
      <c r="D33" s="21"/>
      <c r="E33" s="59" t="s">
        <v>100</v>
      </c>
    </row>
  </sheetData>
  <mergeCells count="22">
    <mergeCell ref="C21:D21"/>
    <mergeCell ref="A26:B28"/>
    <mergeCell ref="C26:D26"/>
    <mergeCell ref="E26:E28"/>
    <mergeCell ref="C27:D27"/>
    <mergeCell ref="C28:D28"/>
    <mergeCell ref="A10:A13"/>
    <mergeCell ref="A25:B25"/>
    <mergeCell ref="A1:E1"/>
    <mergeCell ref="B3:E3"/>
    <mergeCell ref="B4:E4"/>
    <mergeCell ref="A6:B6"/>
    <mergeCell ref="A7:B9"/>
    <mergeCell ref="C7:D7"/>
    <mergeCell ref="C8:D8"/>
    <mergeCell ref="C9:D9"/>
    <mergeCell ref="E7:E9"/>
    <mergeCell ref="A18:B18"/>
    <mergeCell ref="A19:B21"/>
    <mergeCell ref="C19:D19"/>
    <mergeCell ref="E19:E21"/>
    <mergeCell ref="C20:D20"/>
  </mergeCells>
  <pageMargins left="0.2" right="0.05" top="0.25" bottom="0.25" header="0" footer="0.05"/>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9"/>
  <sheetViews>
    <sheetView workbookViewId="0">
      <selection activeCell="H11" sqref="H11"/>
    </sheetView>
  </sheetViews>
  <sheetFormatPr defaultRowHeight="15" x14ac:dyDescent="0.25"/>
  <cols>
    <col min="1" max="1" width="36.140625" bestFit="1" customWidth="1"/>
    <col min="2" max="2" width="11.42578125" customWidth="1"/>
    <col min="3" max="4" width="0" hidden="1" customWidth="1"/>
  </cols>
  <sheetData>
    <row r="2" spans="1:4" x14ac:dyDescent="0.25">
      <c r="A2" s="28"/>
      <c r="B2" s="28" t="s">
        <v>9</v>
      </c>
      <c r="C2" t="s">
        <v>4</v>
      </c>
      <c r="D2" t="s">
        <v>5</v>
      </c>
    </row>
    <row r="3" spans="1:4" x14ac:dyDescent="0.25">
      <c r="A3" s="29" t="s">
        <v>8</v>
      </c>
      <c r="B3" s="30">
        <f>C3/D3</f>
        <v>0.1</v>
      </c>
      <c r="C3">
        <f>'HTC lưu trữ hồ sơ và QL dữ liệu'!C29</f>
        <v>1</v>
      </c>
      <c r="D3">
        <v>10</v>
      </c>
    </row>
    <row r="4" spans="1:4" x14ac:dyDescent="0.25">
      <c r="A4" s="29" t="s">
        <v>0</v>
      </c>
      <c r="B4" s="30" t="e">
        <f t="shared" ref="B4:B9" si="0">C4/D4</f>
        <v>#REF!</v>
      </c>
      <c r="C4" t="e">
        <f>#REF!</f>
        <v>#REF!</v>
      </c>
      <c r="D4">
        <v>12</v>
      </c>
    </row>
    <row r="5" spans="1:4" x14ac:dyDescent="0.25">
      <c r="A5" s="29" t="s">
        <v>1</v>
      </c>
      <c r="B5" s="30">
        <f t="shared" si="0"/>
        <v>0.41666666666666669</v>
      </c>
      <c r="C5">
        <f>'HTC cơ sở và KN tiếp cận'!C21</f>
        <v>5</v>
      </c>
      <c r="D5">
        <v>12</v>
      </c>
    </row>
    <row r="6" spans="1:4" x14ac:dyDescent="0.25">
      <c r="A6" s="29" t="s">
        <v>6</v>
      </c>
      <c r="B6" s="30">
        <f t="shared" si="0"/>
        <v>0.61538461538461542</v>
      </c>
      <c r="C6">
        <f>'HTC quản lý theo dõi chuyển gửi'!C24</f>
        <v>8</v>
      </c>
      <c r="D6">
        <v>13</v>
      </c>
    </row>
    <row r="7" spans="1:4" x14ac:dyDescent="0.25">
      <c r="A7" s="29" t="s">
        <v>2</v>
      </c>
      <c r="B7" s="30">
        <f t="shared" si="0"/>
        <v>1.0526315789473684</v>
      </c>
      <c r="C7">
        <f>'HTC Xét nghiệm'!C34</f>
        <v>20</v>
      </c>
      <c r="D7">
        <v>19</v>
      </c>
    </row>
    <row r="8" spans="1:4" x14ac:dyDescent="0.25">
      <c r="A8" s="29" t="s">
        <v>7</v>
      </c>
      <c r="B8" s="30">
        <f t="shared" si="0"/>
        <v>0.75</v>
      </c>
      <c r="C8">
        <f>'HTC kết nối TCCĐ và YT CS'!C22</f>
        <v>6</v>
      </c>
      <c r="D8">
        <v>8</v>
      </c>
    </row>
    <row r="9" spans="1:4" x14ac:dyDescent="0.25">
      <c r="A9" s="29" t="s">
        <v>3</v>
      </c>
      <c r="B9" s="30" t="e">
        <f t="shared" si="0"/>
        <v>#REF!</v>
      </c>
      <c r="C9" t="e">
        <f>'HTC Nhân sự'!#REF!</f>
        <v>#REF!</v>
      </c>
      <c r="D9">
        <v>8</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topLeftCell="A13" zoomScale="70" zoomScaleNormal="70" workbookViewId="0">
      <selection activeCell="B12" sqref="B12"/>
    </sheetView>
  </sheetViews>
  <sheetFormatPr defaultRowHeight="15.75" x14ac:dyDescent="0.25"/>
  <cols>
    <col min="1" max="1" width="9.140625" style="130"/>
    <col min="2" max="2" width="88.85546875" style="130" customWidth="1"/>
    <col min="3" max="3" width="7.85546875" style="130" customWidth="1"/>
    <col min="4" max="4" width="7.7109375" style="130" customWidth="1"/>
    <col min="5" max="5" width="23" style="130" customWidth="1"/>
    <col min="6" max="16384" width="9.140625" style="130"/>
  </cols>
  <sheetData>
    <row r="1" spans="1:5" x14ac:dyDescent="0.25">
      <c r="B1" s="131" t="s">
        <v>42</v>
      </c>
    </row>
    <row r="3" spans="1:5" x14ac:dyDescent="0.25">
      <c r="A3" s="132"/>
      <c r="B3" s="209" t="s">
        <v>27</v>
      </c>
      <c r="C3" s="209"/>
      <c r="D3" s="209"/>
      <c r="E3" s="209"/>
    </row>
    <row r="4" spans="1:5" x14ac:dyDescent="0.25">
      <c r="A4" s="132"/>
      <c r="B4" s="209" t="s">
        <v>10</v>
      </c>
      <c r="C4" s="209"/>
      <c r="D4" s="209"/>
      <c r="E4" s="209"/>
    </row>
    <row r="5" spans="1:5" ht="16.5" thickBot="1" x14ac:dyDescent="0.3">
      <c r="A5" s="132"/>
      <c r="B5" s="132"/>
      <c r="C5" s="132"/>
      <c r="D5" s="132"/>
      <c r="E5" s="132"/>
    </row>
    <row r="6" spans="1:5" ht="31.15" customHeight="1" thickBot="1" x14ac:dyDescent="0.3">
      <c r="A6" s="220" t="s">
        <v>43</v>
      </c>
      <c r="B6" s="220"/>
      <c r="C6" s="133" t="s">
        <v>12</v>
      </c>
      <c r="D6" s="134" t="s">
        <v>13</v>
      </c>
      <c r="E6" s="135"/>
    </row>
    <row r="7" spans="1:5" x14ac:dyDescent="0.25">
      <c r="A7" s="221" t="s">
        <v>18</v>
      </c>
      <c r="B7" s="222"/>
      <c r="C7" s="218" t="s">
        <v>15</v>
      </c>
      <c r="D7" s="219"/>
      <c r="E7" s="206" t="s">
        <v>14</v>
      </c>
    </row>
    <row r="8" spans="1:5" ht="15.6" customHeight="1" x14ac:dyDescent="0.25">
      <c r="A8" s="223"/>
      <c r="B8" s="224"/>
      <c r="C8" s="214" t="s">
        <v>16</v>
      </c>
      <c r="D8" s="215"/>
      <c r="E8" s="207"/>
    </row>
    <row r="9" spans="1:5" ht="16.5" thickBot="1" x14ac:dyDescent="0.3">
      <c r="A9" s="225"/>
      <c r="B9" s="226"/>
      <c r="C9" s="216" t="s">
        <v>17</v>
      </c>
      <c r="D9" s="217"/>
      <c r="E9" s="208"/>
    </row>
    <row r="10" spans="1:5" ht="81" customHeight="1" thickBot="1" x14ac:dyDescent="0.3">
      <c r="A10" s="136">
        <v>1</v>
      </c>
      <c r="B10" s="137" t="s">
        <v>92</v>
      </c>
      <c r="C10" s="138">
        <v>1</v>
      </c>
      <c r="D10" s="139"/>
      <c r="E10" s="140" t="s">
        <v>58</v>
      </c>
    </row>
    <row r="11" spans="1:5" ht="74.25" customHeight="1" thickBot="1" x14ac:dyDescent="0.3">
      <c r="A11" s="136">
        <v>2</v>
      </c>
      <c r="B11" s="137" t="s">
        <v>62</v>
      </c>
      <c r="C11" s="138">
        <v>1</v>
      </c>
      <c r="D11" s="139"/>
      <c r="E11" s="140" t="s">
        <v>58</v>
      </c>
    </row>
    <row r="12" spans="1:5" ht="63.75" customHeight="1" thickBot="1" x14ac:dyDescent="0.3">
      <c r="A12" s="136">
        <v>3</v>
      </c>
      <c r="B12" s="137" t="s">
        <v>63</v>
      </c>
      <c r="C12" s="138">
        <v>1</v>
      </c>
      <c r="D12" s="139"/>
      <c r="E12" s="140"/>
    </row>
    <row r="13" spans="1:5" ht="73.5" customHeight="1" thickBot="1" x14ac:dyDescent="0.3">
      <c r="A13" s="136">
        <v>4</v>
      </c>
      <c r="B13" s="137" t="s">
        <v>93</v>
      </c>
      <c r="C13" s="138">
        <v>1</v>
      </c>
      <c r="D13" s="139"/>
      <c r="E13" s="141"/>
    </row>
    <row r="14" spans="1:5" ht="82.5" customHeight="1" thickBot="1" x14ac:dyDescent="0.3">
      <c r="A14" s="136">
        <v>5</v>
      </c>
      <c r="B14" s="137" t="s">
        <v>54</v>
      </c>
      <c r="C14" s="138">
        <v>1</v>
      </c>
      <c r="D14" s="139"/>
      <c r="E14" s="141"/>
    </row>
    <row r="15" spans="1:5" s="147" customFormat="1" ht="24" customHeight="1" thickBot="1" x14ac:dyDescent="0.3">
      <c r="A15" s="142"/>
      <c r="B15" s="143" t="s">
        <v>19</v>
      </c>
      <c r="C15" s="144">
        <f>SUM(C10:C14)</f>
        <v>5</v>
      </c>
      <c r="D15" s="145"/>
      <c r="E15" s="146"/>
    </row>
    <row r="16" spans="1:5" ht="34.9" customHeight="1" thickBot="1" x14ac:dyDescent="0.3">
      <c r="A16" s="210" t="s">
        <v>47</v>
      </c>
      <c r="B16" s="211"/>
      <c r="C16" s="148"/>
      <c r="D16" s="149"/>
      <c r="E16" s="148"/>
    </row>
    <row r="17" spans="1:5" x14ac:dyDescent="0.25">
      <c r="A17" s="212" t="s">
        <v>22</v>
      </c>
      <c r="B17" s="213"/>
      <c r="C17" s="218" t="s">
        <v>15</v>
      </c>
      <c r="D17" s="219"/>
      <c r="E17" s="206"/>
    </row>
    <row r="18" spans="1:5" x14ac:dyDescent="0.25">
      <c r="A18" s="214"/>
      <c r="B18" s="215"/>
      <c r="C18" s="214" t="s">
        <v>16</v>
      </c>
      <c r="D18" s="215"/>
      <c r="E18" s="207"/>
    </row>
    <row r="19" spans="1:5" ht="16.5" thickBot="1" x14ac:dyDescent="0.3">
      <c r="A19" s="216"/>
      <c r="B19" s="217"/>
      <c r="C19" s="216" t="s">
        <v>17</v>
      </c>
      <c r="D19" s="217"/>
      <c r="E19" s="208"/>
    </row>
    <row r="20" spans="1:5" ht="72" customHeight="1" thickBot="1" x14ac:dyDescent="0.3">
      <c r="A20" s="136">
        <v>6</v>
      </c>
      <c r="B20" s="140" t="s">
        <v>94</v>
      </c>
      <c r="C20" s="138">
        <v>1</v>
      </c>
      <c r="D20" s="139"/>
      <c r="E20" s="141"/>
    </row>
    <row r="21" spans="1:5" s="147" customFormat="1" ht="16.5" thickBot="1" x14ac:dyDescent="0.3">
      <c r="A21" s="142"/>
      <c r="B21" s="143" t="s">
        <v>21</v>
      </c>
      <c r="C21" s="144">
        <f>SUM(C20:C20)</f>
        <v>1</v>
      </c>
      <c r="D21" s="145"/>
      <c r="E21" s="146"/>
    </row>
    <row r="22" spans="1:5" s="147" customFormat="1" ht="16.5" thickBot="1" x14ac:dyDescent="0.3">
      <c r="A22" s="142"/>
      <c r="B22" s="143" t="s">
        <v>20</v>
      </c>
      <c r="C22" s="144">
        <f>C15+C21</f>
        <v>6</v>
      </c>
      <c r="D22" s="145"/>
      <c r="E22" s="146"/>
    </row>
    <row r="23" spans="1:5" s="155" customFormat="1" ht="16.5" thickBot="1" x14ac:dyDescent="0.3">
      <c r="A23" s="150"/>
      <c r="B23" s="151" t="s">
        <v>44</v>
      </c>
      <c r="C23" s="152">
        <f>C22/(6-COUNTIFS(C10:D21,"N/A"))</f>
        <v>1</v>
      </c>
      <c r="D23" s="153"/>
      <c r="E23" s="154" t="s">
        <v>102</v>
      </c>
    </row>
  </sheetData>
  <mergeCells count="14">
    <mergeCell ref="E17:E19"/>
    <mergeCell ref="B3:E3"/>
    <mergeCell ref="B4:E4"/>
    <mergeCell ref="A16:B16"/>
    <mergeCell ref="A17:B19"/>
    <mergeCell ref="C17:D17"/>
    <mergeCell ref="C18:D18"/>
    <mergeCell ref="C19:D19"/>
    <mergeCell ref="A6:B6"/>
    <mergeCell ref="A7:B9"/>
    <mergeCell ref="C7:D7"/>
    <mergeCell ref="C8:D8"/>
    <mergeCell ref="C9:D9"/>
    <mergeCell ref="E7:E9"/>
  </mergeCells>
  <pageMargins left="0.7" right="0.7" top="0.75" bottom="1.25" header="0.3" footer="0.3"/>
  <pageSetup scale="66"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workbookViewId="0">
      <selection activeCell="A7" sqref="A7:B9"/>
    </sheetView>
  </sheetViews>
  <sheetFormatPr defaultRowHeight="15" x14ac:dyDescent="0.25"/>
  <cols>
    <col min="2" max="2" width="55.7109375" customWidth="1"/>
    <col min="5" max="5" width="15.7109375" customWidth="1"/>
  </cols>
  <sheetData>
    <row r="1" spans="1:5" s="23" customFormat="1" ht="18.75" x14ac:dyDescent="0.3">
      <c r="B1" s="24" t="s">
        <v>59</v>
      </c>
    </row>
    <row r="2" spans="1:5" s="1" customFormat="1" x14ac:dyDescent="0.25"/>
    <row r="3" spans="1:5" s="1" customFormat="1" x14ac:dyDescent="0.25">
      <c r="A3" s="10"/>
      <c r="B3" s="192" t="s">
        <v>27</v>
      </c>
      <c r="C3" s="192"/>
      <c r="D3" s="192"/>
      <c r="E3" s="192"/>
    </row>
    <row r="4" spans="1:5" s="1" customFormat="1" x14ac:dyDescent="0.25">
      <c r="A4" s="10"/>
      <c r="B4" s="192" t="s">
        <v>10</v>
      </c>
      <c r="C4" s="192"/>
      <c r="D4" s="192"/>
      <c r="E4" s="192"/>
    </row>
    <row r="5" spans="1:5" ht="15.75" thickBot="1" x14ac:dyDescent="0.3">
      <c r="A5" s="10"/>
      <c r="B5" s="10"/>
      <c r="C5" s="10"/>
      <c r="D5" s="10"/>
      <c r="E5" s="10"/>
    </row>
    <row r="6" spans="1:5" ht="33" customHeight="1" thickBot="1" x14ac:dyDescent="0.3">
      <c r="A6" s="227" t="s">
        <v>11</v>
      </c>
      <c r="B6" s="227"/>
      <c r="C6" s="67" t="s">
        <v>12</v>
      </c>
      <c r="D6" s="68" t="s">
        <v>13</v>
      </c>
      <c r="E6" s="69"/>
    </row>
    <row r="7" spans="1:5" x14ac:dyDescent="0.25">
      <c r="A7" s="176" t="s">
        <v>30</v>
      </c>
      <c r="B7" s="177"/>
      <c r="C7" s="194" t="s">
        <v>15</v>
      </c>
      <c r="D7" s="195"/>
      <c r="E7" s="204" t="s">
        <v>14</v>
      </c>
    </row>
    <row r="8" spans="1:5" x14ac:dyDescent="0.25">
      <c r="A8" s="176"/>
      <c r="B8" s="177"/>
      <c r="C8" s="185" t="s">
        <v>16</v>
      </c>
      <c r="D8" s="186"/>
      <c r="E8" s="204"/>
    </row>
    <row r="9" spans="1:5" ht="15.75" thickBot="1" x14ac:dyDescent="0.3">
      <c r="A9" s="178"/>
      <c r="B9" s="179"/>
      <c r="C9" s="187" t="s">
        <v>17</v>
      </c>
      <c r="D9" s="188"/>
      <c r="E9" s="205"/>
    </row>
    <row r="10" spans="1:5" ht="64.5" customHeight="1" thickBot="1" x14ac:dyDescent="0.3">
      <c r="A10" s="47">
        <v>1</v>
      </c>
      <c r="B10" s="33" t="s">
        <v>55</v>
      </c>
      <c r="C10" s="5">
        <v>1</v>
      </c>
      <c r="D10" s="6"/>
      <c r="E10" s="7"/>
    </row>
    <row r="11" spans="1:5" ht="66" customHeight="1" thickBot="1" x14ac:dyDescent="0.3">
      <c r="A11" s="47">
        <v>2</v>
      </c>
      <c r="B11" s="33" t="s">
        <v>95</v>
      </c>
      <c r="C11" s="5">
        <v>1</v>
      </c>
      <c r="D11" s="6"/>
      <c r="E11" s="7"/>
    </row>
    <row r="12" spans="1:5" ht="77.25" customHeight="1" thickBot="1" x14ac:dyDescent="0.3">
      <c r="A12" s="47">
        <v>3</v>
      </c>
      <c r="B12" s="84" t="s">
        <v>96</v>
      </c>
      <c r="C12" s="5">
        <v>1</v>
      </c>
      <c r="D12" s="6"/>
      <c r="E12" s="7"/>
    </row>
    <row r="13" spans="1:5" ht="67.5" customHeight="1" thickBot="1" x14ac:dyDescent="0.3">
      <c r="A13" s="47">
        <v>4</v>
      </c>
      <c r="B13" s="33" t="s">
        <v>97</v>
      </c>
      <c r="C13" s="5">
        <v>1</v>
      </c>
      <c r="D13" s="6"/>
      <c r="E13" s="7"/>
    </row>
    <row r="14" spans="1:5" s="18" customFormat="1" ht="24" customHeight="1" thickBot="1" x14ac:dyDescent="0.3">
      <c r="A14" s="39"/>
      <c r="B14" s="40" t="s">
        <v>19</v>
      </c>
      <c r="C14" s="15">
        <f>SUM(C10:C13)</f>
        <v>4</v>
      </c>
      <c r="D14" s="16"/>
      <c r="E14" s="17"/>
    </row>
    <row r="15" spans="1:5" ht="32.450000000000003" customHeight="1" thickBot="1" x14ac:dyDescent="0.3">
      <c r="A15" s="161" t="s">
        <v>35</v>
      </c>
      <c r="B15" s="162"/>
      <c r="C15" s="25" t="s">
        <v>12</v>
      </c>
      <c r="D15" s="26" t="s">
        <v>13</v>
      </c>
      <c r="E15" s="27"/>
    </row>
    <row r="16" spans="1:5" x14ac:dyDescent="0.25">
      <c r="A16" s="163" t="s">
        <v>22</v>
      </c>
      <c r="B16" s="164"/>
      <c r="C16" s="180" t="s">
        <v>15</v>
      </c>
      <c r="D16" s="181"/>
      <c r="E16" s="203" t="s">
        <v>14</v>
      </c>
    </row>
    <row r="17" spans="1:5" x14ac:dyDescent="0.25">
      <c r="A17" s="165"/>
      <c r="B17" s="166"/>
      <c r="C17" s="185" t="s">
        <v>16</v>
      </c>
      <c r="D17" s="186"/>
      <c r="E17" s="204"/>
    </row>
    <row r="18" spans="1:5" ht="12" customHeight="1" thickBot="1" x14ac:dyDescent="0.3">
      <c r="A18" s="167"/>
      <c r="B18" s="168"/>
      <c r="C18" s="187" t="s">
        <v>17</v>
      </c>
      <c r="D18" s="188"/>
      <c r="E18" s="205"/>
    </row>
    <row r="19" spans="1:5" ht="114.75" customHeight="1" thickBot="1" x14ac:dyDescent="0.3">
      <c r="A19" s="47">
        <v>5</v>
      </c>
      <c r="B19" s="33" t="s">
        <v>98</v>
      </c>
      <c r="C19" s="5">
        <v>1</v>
      </c>
      <c r="D19" s="6"/>
      <c r="E19" s="7"/>
    </row>
    <row r="20" spans="1:5" ht="98.25" customHeight="1" thickBot="1" x14ac:dyDescent="0.3">
      <c r="A20" s="47">
        <v>6</v>
      </c>
      <c r="B20" s="33" t="s">
        <v>53</v>
      </c>
      <c r="C20" s="5">
        <v>1</v>
      </c>
      <c r="D20" s="6"/>
      <c r="E20" s="32" t="s">
        <v>56</v>
      </c>
    </row>
    <row r="21" spans="1:5" ht="65.25" customHeight="1" thickBot="1" x14ac:dyDescent="0.3">
      <c r="A21" s="47">
        <v>7</v>
      </c>
      <c r="B21" s="50" t="s">
        <v>104</v>
      </c>
      <c r="C21" s="5">
        <v>1</v>
      </c>
      <c r="D21" s="6"/>
      <c r="E21" s="7"/>
    </row>
    <row r="22" spans="1:5" ht="65.25" customHeight="1" thickBot="1" x14ac:dyDescent="0.3">
      <c r="A22" s="47">
        <v>8</v>
      </c>
      <c r="B22" s="33" t="s">
        <v>36</v>
      </c>
      <c r="C22" s="5">
        <v>1</v>
      </c>
      <c r="D22" s="6"/>
      <c r="E22" s="7"/>
    </row>
    <row r="23" spans="1:5" s="18" customFormat="1" ht="15.75" thickBot="1" x14ac:dyDescent="0.3">
      <c r="A23" s="14"/>
      <c r="B23" s="13" t="s">
        <v>21</v>
      </c>
      <c r="C23" s="15">
        <f>SUM(C19:C22)</f>
        <v>4</v>
      </c>
      <c r="D23" s="16"/>
      <c r="E23" s="17"/>
    </row>
    <row r="24" spans="1:5" s="18" customFormat="1" ht="15.75" thickBot="1" x14ac:dyDescent="0.3">
      <c r="A24" s="14"/>
      <c r="B24" s="13" t="s">
        <v>23</v>
      </c>
      <c r="C24" s="15">
        <f>C14+C23</f>
        <v>8</v>
      </c>
      <c r="D24" s="16"/>
      <c r="E24" s="17"/>
    </row>
    <row r="25" spans="1:5" s="22" customFormat="1" ht="30.75" thickBot="1" x14ac:dyDescent="0.3">
      <c r="A25" s="19"/>
      <c r="B25" s="74" t="s">
        <v>44</v>
      </c>
      <c r="C25" s="20">
        <f>C24/(8-COUNTIFS(C10:D22,"N/A"))</f>
        <v>1</v>
      </c>
      <c r="D25" s="21"/>
      <c r="E25" s="61" t="s">
        <v>101</v>
      </c>
    </row>
  </sheetData>
  <mergeCells count="14">
    <mergeCell ref="E16:E18"/>
    <mergeCell ref="B3:E3"/>
    <mergeCell ref="B4:E4"/>
    <mergeCell ref="A15:B15"/>
    <mergeCell ref="A16:B18"/>
    <mergeCell ref="C16:D16"/>
    <mergeCell ref="C17:D17"/>
    <mergeCell ref="C18:D18"/>
    <mergeCell ref="A6:B6"/>
    <mergeCell ref="A7:B9"/>
    <mergeCell ref="C7:D7"/>
    <mergeCell ref="C8:D8"/>
    <mergeCell ref="C9:D9"/>
    <mergeCell ref="E7:E9"/>
  </mergeCells>
  <pageMargins left="0.2" right="0.2" top="0.25" bottom="0.25" header="0.05" footer="0.05"/>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5"/>
  <sheetViews>
    <sheetView topLeftCell="A13" zoomScaleNormal="100" workbookViewId="0">
      <selection activeCell="B15" sqref="B15"/>
    </sheetView>
  </sheetViews>
  <sheetFormatPr defaultRowHeight="15" x14ac:dyDescent="0.25"/>
  <cols>
    <col min="1" max="1" width="6.7109375" style="1" customWidth="1"/>
    <col min="2" max="2" width="48.28515625" style="1" customWidth="1"/>
    <col min="3" max="3" width="6.85546875" style="1" customWidth="1"/>
    <col min="4" max="4" width="7" style="1" customWidth="1"/>
    <col min="5" max="5" width="31.28515625" style="1" customWidth="1"/>
    <col min="6" max="6" width="57.140625" style="1" customWidth="1"/>
    <col min="7" max="16384" width="9.140625" style="1"/>
  </cols>
  <sheetData>
    <row r="1" spans="1:5" x14ac:dyDescent="0.25">
      <c r="A1" s="228" t="s">
        <v>60</v>
      </c>
      <c r="B1" s="228"/>
      <c r="C1" s="228"/>
      <c r="D1" s="228"/>
      <c r="E1" s="228"/>
    </row>
    <row r="3" spans="1:5" x14ac:dyDescent="0.25">
      <c r="A3" s="10"/>
      <c r="B3" s="192" t="s">
        <v>27</v>
      </c>
      <c r="C3" s="192"/>
      <c r="D3" s="192"/>
      <c r="E3" s="192"/>
    </row>
    <row r="4" spans="1:5" x14ac:dyDescent="0.25">
      <c r="A4" s="10"/>
      <c r="B4" s="192" t="s">
        <v>10</v>
      </c>
      <c r="C4" s="192"/>
      <c r="D4" s="192"/>
      <c r="E4" s="192"/>
    </row>
    <row r="5" spans="1:5" x14ac:dyDescent="0.25">
      <c r="A5" s="10"/>
      <c r="B5" s="10"/>
      <c r="C5" s="10"/>
      <c r="D5" s="10"/>
      <c r="E5" s="10"/>
    </row>
    <row r="6" spans="1:5" x14ac:dyDescent="0.25">
      <c r="A6" s="230" t="s">
        <v>133</v>
      </c>
      <c r="B6" s="230"/>
      <c r="C6" s="103" t="s">
        <v>12</v>
      </c>
      <c r="D6" s="104" t="s">
        <v>13</v>
      </c>
      <c r="E6" s="92"/>
    </row>
    <row r="7" spans="1:5" ht="15" customHeight="1" x14ac:dyDescent="0.25">
      <c r="A7" s="231" t="s">
        <v>123</v>
      </c>
      <c r="B7" s="232"/>
      <c r="C7" s="97" t="s">
        <v>15</v>
      </c>
      <c r="D7" s="98"/>
      <c r="E7" s="229" t="s">
        <v>14</v>
      </c>
    </row>
    <row r="8" spans="1:5" ht="15" customHeight="1" x14ac:dyDescent="0.25">
      <c r="A8" s="231"/>
      <c r="B8" s="232"/>
      <c r="C8" s="99" t="s">
        <v>16</v>
      </c>
      <c r="D8" s="100"/>
      <c r="E8" s="229"/>
    </row>
    <row r="9" spans="1:5" s="105" customFormat="1" ht="15" customHeight="1" x14ac:dyDescent="0.25">
      <c r="A9" s="231"/>
      <c r="B9" s="232"/>
      <c r="C9" s="101" t="s">
        <v>17</v>
      </c>
      <c r="D9" s="102"/>
      <c r="E9" s="229"/>
    </row>
    <row r="10" spans="1:5" s="105" customFormat="1" ht="60" x14ac:dyDescent="0.25">
      <c r="A10" s="107">
        <v>1</v>
      </c>
      <c r="B10" s="108" t="s">
        <v>117</v>
      </c>
      <c r="C10" s="109">
        <v>1</v>
      </c>
      <c r="D10" s="109"/>
      <c r="E10" s="110"/>
    </row>
    <row r="11" spans="1:5" s="105" customFormat="1" ht="30" x14ac:dyDescent="0.25">
      <c r="A11" s="109">
        <v>2</v>
      </c>
      <c r="B11" s="108" t="s">
        <v>115</v>
      </c>
      <c r="C11" s="109">
        <v>1</v>
      </c>
      <c r="D11" s="109"/>
      <c r="E11" s="110"/>
    </row>
    <row r="12" spans="1:5" s="105" customFormat="1" x14ac:dyDescent="0.25">
      <c r="A12" s="233" t="s">
        <v>135</v>
      </c>
      <c r="B12" s="234"/>
      <c r="C12" s="234"/>
      <c r="D12" s="234"/>
      <c r="E12" s="235"/>
    </row>
    <row r="13" spans="1:5" s="105" customFormat="1" ht="75" x14ac:dyDescent="0.25">
      <c r="A13" s="109">
        <v>3</v>
      </c>
      <c r="B13" s="108" t="s">
        <v>116</v>
      </c>
      <c r="C13" s="109">
        <v>1</v>
      </c>
      <c r="D13" s="109"/>
      <c r="E13" s="110"/>
    </row>
    <row r="14" spans="1:5" ht="45" x14ac:dyDescent="0.25">
      <c r="A14" s="109">
        <v>4</v>
      </c>
      <c r="B14" s="108" t="s">
        <v>118</v>
      </c>
      <c r="C14" s="109">
        <v>1</v>
      </c>
      <c r="D14" s="109"/>
      <c r="E14" s="110"/>
    </row>
    <row r="15" spans="1:5" s="18" customFormat="1" ht="105" x14ac:dyDescent="0.25">
      <c r="A15" s="109">
        <v>5</v>
      </c>
      <c r="B15" s="108" t="s">
        <v>144</v>
      </c>
      <c r="C15" s="109">
        <v>1</v>
      </c>
      <c r="D15" s="109"/>
      <c r="E15" s="110"/>
    </row>
    <row r="16" spans="1:5" s="18" customFormat="1" ht="75" x14ac:dyDescent="0.25">
      <c r="A16" s="109">
        <v>6</v>
      </c>
      <c r="B16" s="108" t="s">
        <v>119</v>
      </c>
      <c r="C16" s="109">
        <v>1</v>
      </c>
      <c r="D16" s="109"/>
      <c r="E16" s="110"/>
    </row>
    <row r="17" spans="1:5" s="18" customFormat="1" ht="15" customHeight="1" x14ac:dyDescent="0.25">
      <c r="A17" s="233" t="s">
        <v>136</v>
      </c>
      <c r="B17" s="234"/>
      <c r="C17" s="234"/>
      <c r="D17" s="234"/>
      <c r="E17" s="235"/>
    </row>
    <row r="18" spans="1:5" s="18" customFormat="1" ht="30" x14ac:dyDescent="0.25">
      <c r="A18" s="112">
        <v>7</v>
      </c>
      <c r="B18" s="113" t="s">
        <v>127</v>
      </c>
      <c r="C18" s="114">
        <v>1</v>
      </c>
      <c r="D18" s="91"/>
      <c r="E18" s="91"/>
    </row>
    <row r="19" spans="1:5" ht="60" x14ac:dyDescent="0.25">
      <c r="A19" s="112">
        <v>8</v>
      </c>
      <c r="B19" s="113" t="s">
        <v>125</v>
      </c>
      <c r="C19" s="114">
        <v>1</v>
      </c>
      <c r="D19" s="91"/>
      <c r="E19" s="91"/>
    </row>
    <row r="20" spans="1:5" ht="75" x14ac:dyDescent="0.25">
      <c r="A20" s="115">
        <v>9</v>
      </c>
      <c r="B20" s="113" t="s">
        <v>120</v>
      </c>
      <c r="C20" s="115">
        <v>1</v>
      </c>
      <c r="D20" s="91"/>
      <c r="E20" s="91"/>
    </row>
    <row r="21" spans="1:5" x14ac:dyDescent="0.25">
      <c r="A21" s="115">
        <v>10</v>
      </c>
      <c r="B21" s="113" t="s">
        <v>114</v>
      </c>
      <c r="C21" s="114">
        <v>1</v>
      </c>
      <c r="D21" s="91"/>
      <c r="E21" s="91"/>
    </row>
    <row r="22" spans="1:5" x14ac:dyDescent="0.25">
      <c r="A22" s="233" t="s">
        <v>137</v>
      </c>
      <c r="B22" s="234"/>
      <c r="C22" s="234"/>
      <c r="D22" s="234"/>
      <c r="E22" s="235"/>
    </row>
    <row r="23" spans="1:5" ht="45" x14ac:dyDescent="0.25">
      <c r="A23" s="117">
        <v>11</v>
      </c>
      <c r="B23" s="118" t="s">
        <v>37</v>
      </c>
      <c r="C23" s="115">
        <v>1</v>
      </c>
      <c r="D23" s="118"/>
      <c r="E23" s="119"/>
    </row>
    <row r="24" spans="1:5" ht="60" x14ac:dyDescent="0.25">
      <c r="A24" s="117">
        <v>12</v>
      </c>
      <c r="B24" s="118" t="s">
        <v>111</v>
      </c>
      <c r="C24" s="115">
        <v>1</v>
      </c>
      <c r="D24" s="118"/>
      <c r="E24" s="119"/>
    </row>
    <row r="25" spans="1:5" ht="60" x14ac:dyDescent="0.25">
      <c r="A25" s="117">
        <v>13</v>
      </c>
      <c r="B25" s="118" t="s">
        <v>99</v>
      </c>
      <c r="C25" s="115">
        <v>1</v>
      </c>
      <c r="D25" s="118"/>
      <c r="E25" s="119"/>
    </row>
    <row r="26" spans="1:5" ht="33.6" customHeight="1" x14ac:dyDescent="0.25">
      <c r="A26" s="117">
        <v>14</v>
      </c>
      <c r="B26" s="108" t="s">
        <v>113</v>
      </c>
      <c r="C26" s="115">
        <v>1</v>
      </c>
      <c r="D26" s="118"/>
      <c r="E26" s="119"/>
    </row>
    <row r="27" spans="1:5" ht="30" x14ac:dyDescent="0.25">
      <c r="A27" s="117">
        <v>15</v>
      </c>
      <c r="B27" s="108" t="s">
        <v>112</v>
      </c>
      <c r="C27" s="115">
        <v>1</v>
      </c>
      <c r="D27" s="118"/>
      <c r="E27" s="119"/>
    </row>
    <row r="28" spans="1:5" x14ac:dyDescent="0.25">
      <c r="A28" s="106" t="s">
        <v>138</v>
      </c>
      <c r="B28" s="106"/>
      <c r="C28" s="116"/>
      <c r="D28" s="111"/>
      <c r="E28" s="92"/>
    </row>
    <row r="29" spans="1:5" ht="60" x14ac:dyDescent="0.25">
      <c r="A29" s="117">
        <v>16</v>
      </c>
      <c r="B29" s="108" t="s">
        <v>124</v>
      </c>
      <c r="C29" s="115">
        <v>1</v>
      </c>
      <c r="D29" s="118"/>
      <c r="E29" s="119"/>
    </row>
    <row r="30" spans="1:5" ht="60" x14ac:dyDescent="0.25">
      <c r="A30" s="117">
        <v>17</v>
      </c>
      <c r="B30" s="108" t="s">
        <v>121</v>
      </c>
      <c r="C30" s="115">
        <v>1</v>
      </c>
      <c r="D30" s="118"/>
      <c r="E30" s="119"/>
    </row>
    <row r="31" spans="1:5" s="18" customFormat="1" ht="75" x14ac:dyDescent="0.25">
      <c r="A31" s="117">
        <v>18</v>
      </c>
      <c r="B31" s="108" t="s">
        <v>122</v>
      </c>
      <c r="C31" s="115">
        <v>1</v>
      </c>
      <c r="D31" s="118"/>
      <c r="E31" s="119"/>
    </row>
    <row r="32" spans="1:5" s="22" customFormat="1" ht="123" customHeight="1" x14ac:dyDescent="0.25">
      <c r="A32" s="117">
        <v>19</v>
      </c>
      <c r="B32" s="108" t="s">
        <v>109</v>
      </c>
      <c r="C32" s="115">
        <v>1</v>
      </c>
      <c r="D32" s="118"/>
      <c r="E32" s="118" t="s">
        <v>108</v>
      </c>
    </row>
    <row r="33" spans="1:5" x14ac:dyDescent="0.25">
      <c r="A33" s="117">
        <v>20</v>
      </c>
      <c r="B33" s="108" t="s">
        <v>110</v>
      </c>
      <c r="C33" s="115">
        <v>1</v>
      </c>
      <c r="D33" s="118"/>
      <c r="E33" s="118"/>
    </row>
    <row r="34" spans="1:5" x14ac:dyDescent="0.25">
      <c r="A34" s="91"/>
      <c r="B34" s="93" t="s">
        <v>23</v>
      </c>
      <c r="C34" s="91">
        <f>SUM(C10:C33)</f>
        <v>20</v>
      </c>
      <c r="D34" s="91"/>
      <c r="E34" s="91"/>
    </row>
    <row r="35" spans="1:5" x14ac:dyDescent="0.25">
      <c r="A35" s="91"/>
      <c r="B35" s="94" t="s">
        <v>44</v>
      </c>
      <c r="C35" s="95">
        <f>C34/(20-COUNTIFS(C10:D33,"N/A"))</f>
        <v>1</v>
      </c>
      <c r="D35" s="91"/>
      <c r="E35" s="96" t="s">
        <v>134</v>
      </c>
    </row>
  </sheetData>
  <mergeCells count="9">
    <mergeCell ref="A1:E1"/>
    <mergeCell ref="E7:E9"/>
    <mergeCell ref="A6:B6"/>
    <mergeCell ref="A7:B9"/>
    <mergeCell ref="A22:E22"/>
    <mergeCell ref="B3:E3"/>
    <mergeCell ref="B4:E4"/>
    <mergeCell ref="A17:E17"/>
    <mergeCell ref="A12:E12"/>
  </mergeCells>
  <pageMargins left="0.2" right="0.2" top="0.25" bottom="0.25" header="0.05" footer="0.05"/>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zoomScale="85" zoomScaleNormal="85" workbookViewId="0">
      <selection activeCell="B12" sqref="B12"/>
    </sheetView>
  </sheetViews>
  <sheetFormatPr defaultColWidth="9.140625" defaultRowHeight="15" x14ac:dyDescent="0.25"/>
  <cols>
    <col min="1" max="1" width="5.28515625" style="34" customWidth="1"/>
    <col min="2" max="2" width="55.7109375" style="34" customWidth="1"/>
    <col min="3" max="3" width="11" style="34" customWidth="1"/>
    <col min="4" max="4" width="7.5703125" style="34" customWidth="1"/>
    <col min="5" max="5" width="16.140625" style="36" customWidth="1"/>
    <col min="6" max="16384" width="9.140625" style="34"/>
  </cols>
  <sheetData>
    <row r="1" spans="1:5" x14ac:dyDescent="0.25">
      <c r="B1" s="53" t="s">
        <v>31</v>
      </c>
    </row>
    <row r="3" spans="1:5" x14ac:dyDescent="0.25">
      <c r="A3" s="37"/>
      <c r="B3" s="160" t="s">
        <v>27</v>
      </c>
      <c r="C3" s="160"/>
      <c r="D3" s="160"/>
      <c r="E3" s="160"/>
    </row>
    <row r="4" spans="1:5" x14ac:dyDescent="0.25">
      <c r="A4" s="37"/>
      <c r="B4" s="160" t="s">
        <v>10</v>
      </c>
      <c r="C4" s="160"/>
      <c r="D4" s="160"/>
      <c r="E4" s="160"/>
    </row>
    <row r="5" spans="1:5" ht="15.75" thickBot="1" x14ac:dyDescent="0.3">
      <c r="A5" s="37"/>
      <c r="B5" s="37"/>
      <c r="C5" s="37"/>
      <c r="D5" s="37"/>
      <c r="E5" s="63"/>
    </row>
    <row r="6" spans="1:5" ht="15.75" thickBot="1" x14ac:dyDescent="0.3">
      <c r="A6" s="171" t="s">
        <v>106</v>
      </c>
      <c r="B6" s="171"/>
      <c r="C6" s="64" t="s">
        <v>12</v>
      </c>
      <c r="D6" s="65" t="s">
        <v>13</v>
      </c>
      <c r="E6" s="66"/>
    </row>
    <row r="7" spans="1:5" x14ac:dyDescent="0.25">
      <c r="A7" s="165" t="s">
        <v>25</v>
      </c>
      <c r="B7" s="166"/>
      <c r="C7" s="172" t="s">
        <v>15</v>
      </c>
      <c r="D7" s="173"/>
      <c r="E7" s="236" t="s">
        <v>14</v>
      </c>
    </row>
    <row r="8" spans="1:5" x14ac:dyDescent="0.25">
      <c r="A8" s="165"/>
      <c r="B8" s="166"/>
      <c r="C8" s="165" t="s">
        <v>16</v>
      </c>
      <c r="D8" s="166"/>
      <c r="E8" s="236"/>
    </row>
    <row r="9" spans="1:5" ht="9.75" customHeight="1" thickBot="1" x14ac:dyDescent="0.3">
      <c r="A9" s="167"/>
      <c r="B9" s="168"/>
      <c r="C9" s="167" t="s">
        <v>17</v>
      </c>
      <c r="D9" s="168"/>
      <c r="E9" s="237"/>
    </row>
    <row r="10" spans="1:5" s="38" customFormat="1" ht="60" customHeight="1" thickBot="1" x14ac:dyDescent="0.3">
      <c r="A10" s="51">
        <v>1</v>
      </c>
      <c r="B10" s="50" t="s">
        <v>105</v>
      </c>
      <c r="C10" s="52">
        <v>1</v>
      </c>
      <c r="D10" s="50"/>
      <c r="E10" s="50"/>
    </row>
    <row r="11" spans="1:5" ht="90.75" customHeight="1" thickBot="1" x14ac:dyDescent="0.3">
      <c r="A11" s="47">
        <v>2</v>
      </c>
      <c r="B11" s="33" t="s">
        <v>129</v>
      </c>
      <c r="C11" s="48">
        <v>1</v>
      </c>
      <c r="D11" s="33"/>
      <c r="E11" s="33"/>
    </row>
    <row r="12" spans="1:5" ht="129" customHeight="1" thickBot="1" x14ac:dyDescent="0.3">
      <c r="A12" s="121">
        <v>3</v>
      </c>
      <c r="B12" s="122" t="s">
        <v>132</v>
      </c>
      <c r="C12" s="123">
        <v>1</v>
      </c>
      <c r="D12" s="124"/>
      <c r="E12" s="122"/>
    </row>
    <row r="13" spans="1:5" ht="57.75" customHeight="1" thickBot="1" x14ac:dyDescent="0.3">
      <c r="A13" s="47">
        <v>4</v>
      </c>
      <c r="B13" s="33" t="s">
        <v>131</v>
      </c>
      <c r="C13" s="120">
        <v>1</v>
      </c>
      <c r="D13" s="124"/>
      <c r="E13" s="33"/>
    </row>
    <row r="14" spans="1:5" s="44" customFormat="1" ht="24" customHeight="1" thickBot="1" x14ac:dyDescent="0.3">
      <c r="A14" s="39"/>
      <c r="B14" s="40" t="s">
        <v>130</v>
      </c>
      <c r="C14" s="41">
        <f>SUM(C10:C13)</f>
        <v>4</v>
      </c>
      <c r="D14" s="42"/>
      <c r="E14" s="43"/>
    </row>
    <row r="15" spans="1:5" s="22" customFormat="1" ht="34.5" customHeight="1" thickBot="1" x14ac:dyDescent="0.3">
      <c r="A15" s="19"/>
      <c r="B15" s="74" t="s">
        <v>44</v>
      </c>
      <c r="C15" s="20">
        <f>C14/(4-COUNTIFS(C10:D14,"N/A"))</f>
        <v>1</v>
      </c>
      <c r="D15" s="21"/>
      <c r="E15" s="59"/>
    </row>
  </sheetData>
  <mergeCells count="8">
    <mergeCell ref="B3:E3"/>
    <mergeCell ref="B4:E4"/>
    <mergeCell ref="A6:B6"/>
    <mergeCell ref="A7:B9"/>
    <mergeCell ref="C7:D7"/>
    <mergeCell ref="C8:D8"/>
    <mergeCell ref="C9:D9"/>
    <mergeCell ref="E7:E9"/>
  </mergeCells>
  <pageMargins left="0.2" right="0.2" top="0.25" bottom="0.25" header="0.25" footer="0.05"/>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11"/>
  <sheetViews>
    <sheetView topLeftCell="A6" zoomScale="80" zoomScaleNormal="80" workbookViewId="0">
      <selection activeCell="C3" sqref="C3"/>
    </sheetView>
  </sheetViews>
  <sheetFormatPr defaultColWidth="9.140625" defaultRowHeight="15" x14ac:dyDescent="0.25"/>
  <cols>
    <col min="1" max="1" width="47.85546875" style="54" customWidth="1"/>
    <col min="2" max="14" width="9.140625" style="54"/>
    <col min="15" max="15" width="34.140625" style="54" customWidth="1"/>
    <col min="16" max="16" width="14.85546875" style="54" customWidth="1"/>
    <col min="17" max="16384" width="9.140625" style="54"/>
  </cols>
  <sheetData>
    <row r="2" spans="1:16" x14ac:dyDescent="0.25">
      <c r="A2" s="54" t="s">
        <v>46</v>
      </c>
      <c r="B2" s="54" t="s">
        <v>71</v>
      </c>
      <c r="C2" s="54" t="s">
        <v>72</v>
      </c>
    </row>
    <row r="3" spans="1:16" ht="15.75" x14ac:dyDescent="0.25">
      <c r="A3" s="55" t="s">
        <v>65</v>
      </c>
      <c r="B3" s="56">
        <f>'HTC cơ sở và KN tiếp cận'!C22</f>
        <v>1</v>
      </c>
      <c r="C3" s="56"/>
      <c r="N3" s="57"/>
      <c r="O3" s="58"/>
      <c r="P3" s="58"/>
    </row>
    <row r="4" spans="1:16" ht="37.5" customHeight="1" x14ac:dyDescent="0.25">
      <c r="A4" s="55" t="s">
        <v>64</v>
      </c>
      <c r="B4" s="56">
        <f>'HTC IEC &amp; Công cụ hỗ trợ TV'!C27</f>
        <v>1</v>
      </c>
      <c r="C4" s="56"/>
      <c r="N4" s="57"/>
      <c r="O4" s="58"/>
      <c r="P4" s="58"/>
    </row>
    <row r="5" spans="1:16" ht="56.25" customHeight="1" x14ac:dyDescent="0.25">
      <c r="A5" s="55" t="s">
        <v>66</v>
      </c>
      <c r="B5" s="56">
        <f>'HTC lưu trữ hồ sơ và QL dữ liệu'!C30</f>
        <v>1</v>
      </c>
      <c r="C5" s="56"/>
      <c r="N5" s="57"/>
      <c r="O5" s="57"/>
      <c r="P5" s="57"/>
    </row>
    <row r="6" spans="1:16" ht="37.5" customHeight="1" x14ac:dyDescent="0.25">
      <c r="A6" s="55" t="s">
        <v>67</v>
      </c>
      <c r="B6" s="56">
        <f>'HTC kết nối TCCĐ và YT CS'!C23</f>
        <v>1</v>
      </c>
      <c r="C6" s="56"/>
      <c r="N6" s="57"/>
      <c r="O6" s="57"/>
      <c r="P6" s="57"/>
    </row>
    <row r="7" spans="1:16" ht="37.5" customHeight="1" x14ac:dyDescent="0.25">
      <c r="A7" s="55" t="s">
        <v>68</v>
      </c>
      <c r="B7" s="56">
        <f>'HTC quản lý theo dõi chuyển gửi'!C25</f>
        <v>1</v>
      </c>
      <c r="C7" s="56"/>
      <c r="N7" s="57"/>
      <c r="O7" s="57"/>
      <c r="P7" s="57"/>
    </row>
    <row r="8" spans="1:16" ht="37.5" customHeight="1" x14ac:dyDescent="0.25">
      <c r="A8" s="55" t="s">
        <v>69</v>
      </c>
      <c r="B8" s="56">
        <f>'HTC Xét nghiệm'!C35</f>
        <v>1</v>
      </c>
      <c r="C8" s="56"/>
      <c r="N8" s="57"/>
      <c r="O8" s="57"/>
      <c r="P8" s="57"/>
    </row>
    <row r="9" spans="1:16" ht="37.5" customHeight="1" x14ac:dyDescent="0.25">
      <c r="A9" s="55" t="s">
        <v>70</v>
      </c>
      <c r="B9" s="56">
        <f>'HTC Nhân sự'!C15</f>
        <v>1</v>
      </c>
      <c r="C9" s="56"/>
      <c r="N9" s="57"/>
      <c r="O9" s="57"/>
      <c r="P9" s="57"/>
    </row>
    <row r="10" spans="1:16" ht="37.5" customHeight="1" x14ac:dyDescent="0.25">
      <c r="N10" s="57"/>
      <c r="O10" s="57"/>
      <c r="P10" s="57"/>
    </row>
    <row r="11" spans="1:16" ht="37.5" customHeight="1" x14ac:dyDescent="0.25">
      <c r="N11" s="57"/>
      <c r="O11" s="57"/>
      <c r="P11" s="57"/>
    </row>
  </sheetData>
  <pageMargins left="0.2" right="0.2" top="0.25" bottom="0.25" header="0.05" footer="0.05"/>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HTC cơ sở và KN tiếp cận</vt:lpstr>
      <vt:lpstr>HTC IEC &amp; Công cụ hỗ trợ TV</vt:lpstr>
      <vt:lpstr>HTC lưu trữ hồ sơ và QL dữ liệu</vt:lpstr>
      <vt:lpstr>Overall results</vt:lpstr>
      <vt:lpstr>HTC kết nối TCCĐ và YT CS</vt:lpstr>
      <vt:lpstr>HTC quản lý theo dõi chuyển gửi</vt:lpstr>
      <vt:lpstr>HTC Xét nghiệm</vt:lpstr>
      <vt:lpstr>HTC Nhân sự</vt:lpstr>
      <vt:lpstr>Kết quả tổng hợp</vt:lpstr>
      <vt:lpstr>'HTC lưu trữ hồ sơ và QL dữ liệu'!OLE_LINK1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Thuy (TAC/HTC), Phan Thi Thanh</dc:creator>
  <cp:lastModifiedBy>Thuy (HTC) Phan</cp:lastModifiedBy>
  <cp:lastPrinted>2016-12-07T08:57:06Z</cp:lastPrinted>
  <dcterms:created xsi:type="dcterms:W3CDTF">2014-06-09T07:04:49Z</dcterms:created>
  <dcterms:modified xsi:type="dcterms:W3CDTF">2017-07-31T07:15:59Z</dcterms:modified>
</cp:coreProperties>
</file>